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Z:\PROJETS\DAJ-ACHATS\DAJ Suivi des Marchés\Marchés DETSI-ET\2025MA000246_Plomberie_Sanitaire Valbonne\2025MA000246_DCE_LOT PLOMBERIE\DCE_PLOMBERIE\"/>
    </mc:Choice>
  </mc:AlternateContent>
  <xr:revisionPtr revIDLastSave="0" documentId="13_ncr:1_{A7EDBAEC-5F7A-458A-8204-A0B4AA56FB1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DG" sheetId="34" r:id="rId1"/>
    <sheet name="DPGF" sheetId="31" r:id="rId2"/>
  </sheets>
  <definedNames>
    <definedName name="_xlnm._FilterDatabase" localSheetId="1" hidden="1">DPGF!$A$7:$I$174</definedName>
    <definedName name="_Toc161647081" localSheetId="1">DPGF!$C$22</definedName>
    <definedName name="_Toc171340897" localSheetId="1">DPGF!#REF!</definedName>
    <definedName name="ATitre1">#REF!</definedName>
    <definedName name="ATitre10">#REF!</definedName>
    <definedName name="ATitre11">#REF!</definedName>
    <definedName name="ATitre12">#REF!</definedName>
    <definedName name="ATitre13">#REF!</definedName>
    <definedName name="ATitre14">#REF!</definedName>
    <definedName name="ATitre15">#REF!</definedName>
    <definedName name="ATitre16">#REF!</definedName>
    <definedName name="ATitre17">#REF!</definedName>
    <definedName name="ATitre18">#REF!</definedName>
    <definedName name="ATitre2">#REF!</definedName>
    <definedName name="ATitre3">#REF!</definedName>
    <definedName name="ATitre4">#REF!</definedName>
    <definedName name="ATitre5">#REF!</definedName>
    <definedName name="ATitre6">#REF!</definedName>
    <definedName name="ATitre7">#REF!</definedName>
    <definedName name="ATitre8">#REF!</definedName>
    <definedName name="ATitre9">#REF!</definedName>
    <definedName name="ATotal1">#REF!</definedName>
    <definedName name="ATotal10">#REF!</definedName>
    <definedName name="ATotal11">#REF!</definedName>
    <definedName name="ATotal12">#REF!</definedName>
    <definedName name="ATotal13">#REF!</definedName>
    <definedName name="ATotal14">#REF!</definedName>
    <definedName name="ATotal15">#REF!</definedName>
    <definedName name="ATotal16">#REF!</definedName>
    <definedName name="ATotal17">#REF!</definedName>
    <definedName name="ATotal18">#REF!</definedName>
    <definedName name="ATotal2">#REF!</definedName>
    <definedName name="ATotal3">#REF!</definedName>
    <definedName name="ATotal4">#REF!</definedName>
    <definedName name="ATotal5">#REF!</definedName>
    <definedName name="ATotal6">#REF!</definedName>
    <definedName name="ATotal7">#REF!</definedName>
    <definedName name="ATotal8">#REF!</definedName>
    <definedName name="ATotal9">#REF!</definedName>
    <definedName name="_xlnm.Print_Titles" localSheetId="1">DPGF!$1:$7</definedName>
    <definedName name="Intitulé_Affaire">#REF!</definedName>
    <definedName name="INTITULE_LOT">#REF!</definedName>
    <definedName name="Intitulé_Opération">#REF!</definedName>
    <definedName name="KMAT" localSheetId="1">DPGF!#REF!</definedName>
    <definedName name="KMO" localSheetId="1">DPGF!#REF!</definedName>
    <definedName name="KST" localSheetId="1">DPGF!#REF!</definedName>
    <definedName name="ligne_bas_de_page">#REF!</definedName>
    <definedName name="ligne_complémentaire">#REF!</definedName>
    <definedName name="ligne_normale">#REF!</definedName>
    <definedName name="ligne_titre">#REF!</definedName>
    <definedName name="MO" localSheetId="1">DPGF!#REF!</definedName>
    <definedName name="Num_Lot">#REF!</definedName>
    <definedName name="paragraphe">#REF!</definedName>
    <definedName name="paragraphe_recap">#REF!</definedName>
    <definedName name="PDG">#REF!</definedName>
    <definedName name="Phase">#REF!</definedName>
    <definedName name="Titre_paragraphe_1">#REF!</definedName>
    <definedName name="TVA" localSheetId="0">#REF!</definedName>
    <definedName name="_xlnm.Print_Area" localSheetId="1">DPGF!$A$1:$I$175</definedName>
    <definedName name="_xlnm.Print_Area" localSheetId="0">PDG!$B$2:$I$34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31" l="1"/>
  <c r="I175" i="31"/>
  <c r="I174" i="31"/>
  <c r="I173" i="31"/>
  <c r="H172" i="31"/>
  <c r="H169" i="31"/>
  <c r="H164" i="31"/>
  <c r="H163" i="31"/>
  <c r="H159" i="31"/>
  <c r="H154" i="31"/>
  <c r="H151" i="31"/>
  <c r="H148" i="31"/>
  <c r="H145" i="31"/>
  <c r="H144" i="31"/>
  <c r="H141" i="31"/>
  <c r="H129" i="31"/>
  <c r="H121" i="31"/>
  <c r="H120" i="31"/>
  <c r="H118" i="31"/>
  <c r="H113" i="31"/>
  <c r="H112" i="31"/>
  <c r="H111" i="31"/>
  <c r="H100" i="31"/>
  <c r="H79" i="31"/>
  <c r="H71" i="31"/>
  <c r="H67" i="31"/>
  <c r="H59" i="31"/>
  <c r="H60" i="31"/>
  <c r="H61" i="31"/>
  <c r="H62" i="31"/>
  <c r="H58" i="31"/>
  <c r="H52" i="31"/>
  <c r="H51" i="31"/>
  <c r="H41" i="31"/>
  <c r="H49" i="31" s="1"/>
  <c r="H33" i="31"/>
  <c r="H29" i="31"/>
  <c r="H25" i="31"/>
  <c r="H17" i="31"/>
  <c r="H20" i="31" s="1"/>
  <c r="H11" i="31"/>
  <c r="H14" i="31" s="1"/>
  <c r="D34" i="34"/>
  <c r="H166" i="31" l="1"/>
  <c r="H53" i="31"/>
  <c r="H54" i="31" s="1"/>
  <c r="I20" i="31"/>
  <c r="I172" i="31" s="1"/>
  <c r="H156" i="31"/>
  <c r="H137" i="31"/>
  <c r="H115" i="31"/>
  <c r="H64" i="31"/>
  <c r="B3" i="3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jackg</author>
  </authors>
  <commentList>
    <comment ref="C29" authorId="0" shapeId="0" xr:uid="{EE29D8AB-D65C-4445-961F-3DB3305BB2D3}">
      <text>
        <r>
          <rPr>
            <b/>
            <sz val="8"/>
            <color indexed="81"/>
            <rFont val="Tahoma"/>
            <family val="2"/>
          </rPr>
          <t>Cellule avec liaison
Ne pas supprimer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9" authorId="0" shapeId="0" xr:uid="{36CE92B9-2488-4965-9302-DAE80B6BF19C}">
      <text>
        <r>
          <rPr>
            <b/>
            <sz val="8"/>
            <color indexed="81"/>
            <rFont val="Tahoma"/>
            <family val="2"/>
          </rPr>
          <t>Cellule avec liaison
Ne pas supprimer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DHUMBERT</author>
  </authors>
  <commentList>
    <comment ref="A6" authorId="0" shapeId="0" xr:uid="{E79A2793-20CD-4984-A586-C35216C90264}">
      <text>
        <r>
          <rPr>
            <sz val="10"/>
            <color indexed="81"/>
            <rFont val="Tahoma"/>
            <family val="2"/>
          </rPr>
          <t xml:space="preserve">indiquer dans la colonne :
- N° de famille ou
- T1 (titre 1) ou
- T2 (titre 2) ou
- T3 (titre 3) ou
- T4 (titre 4) ou
- TT1 (sous-total titre 1) ou
- TT2 (sous-total titre 2) ou
- TT3 (sous-total titre 3) ou
- TT4 (sous-total titre 4) ou
- F (fin du devis)
</t>
        </r>
      </text>
    </comment>
  </commentList>
</comments>
</file>

<file path=xl/sharedStrings.xml><?xml version="1.0" encoding="utf-8"?>
<sst xmlns="http://schemas.openxmlformats.org/spreadsheetml/2006/main" count="358" uniqueCount="193">
  <si>
    <t>N°</t>
  </si>
  <si>
    <t>DESIGNATION DES OUVRAGES</t>
  </si>
  <si>
    <t>Unité</t>
  </si>
  <si>
    <t>Unit.</t>
  </si>
  <si>
    <t>Tot.</t>
  </si>
  <si>
    <t>F</t>
  </si>
  <si>
    <t>T2</t>
  </si>
  <si>
    <t>U</t>
  </si>
  <si>
    <t>ml</t>
  </si>
  <si>
    <t>TT2</t>
  </si>
  <si>
    <t>T3</t>
  </si>
  <si>
    <t>TT3</t>
  </si>
  <si>
    <t>Ens</t>
  </si>
  <si>
    <t>Prix H.T.</t>
  </si>
  <si>
    <t>ens</t>
  </si>
  <si>
    <t>PM</t>
  </si>
  <si>
    <t>Robinet B.S. DN 25</t>
  </si>
  <si>
    <t>u</t>
  </si>
  <si>
    <t>SPECIFICATIONS TECHNIQUES PARTICULIERES</t>
  </si>
  <si>
    <t>VENTILATION</t>
  </si>
  <si>
    <t>Compris</t>
  </si>
  <si>
    <t>SOUS-TOTAL POSTE</t>
  </si>
  <si>
    <t>TOTAL POSTE</t>
  </si>
  <si>
    <t>Vannes de vidange bouchonnées y compris vanne de purge pour prélèvement</t>
  </si>
  <si>
    <t>Totaux Poste</t>
  </si>
  <si>
    <t>PRESCRIPTIONS GENERALES</t>
  </si>
  <si>
    <t>ETUDES ET PRESTATIONS TECHNIQUES</t>
  </si>
  <si>
    <t>ESSAIS-MISE EN SERVICES DES INSTALLATIONS – RECEPTION</t>
  </si>
  <si>
    <t>S.A.S. B.E.T. DIMA</t>
  </si>
  <si>
    <t>Définitive</t>
  </si>
  <si>
    <t>MAITRE D’OUVRAGE</t>
  </si>
  <si>
    <t>8, rue JP Pasqualini – Le SAPHO entrée C</t>
  </si>
  <si>
    <t>06800 - CAGNES-SUR-MER</t>
  </si>
  <si>
    <t>Phase :</t>
  </si>
  <si>
    <t>Lot :</t>
  </si>
  <si>
    <t>Version</t>
  </si>
  <si>
    <t>Indice</t>
  </si>
  <si>
    <t>Date</t>
  </si>
  <si>
    <t>Sujet de l’indice actuel :</t>
  </si>
  <si>
    <t>Réf. Affaire</t>
  </si>
  <si>
    <t>Phase</t>
  </si>
  <si>
    <t xml:space="preserve">Rédacteur  </t>
  </si>
  <si>
    <t>version définitive</t>
  </si>
  <si>
    <t>SMA</t>
  </si>
  <si>
    <t>CVC PLOMBERIE</t>
  </si>
  <si>
    <t>Protection anti-gel</t>
  </si>
  <si>
    <t>Principes Retenus</t>
  </si>
  <si>
    <t>TT1</t>
  </si>
  <si>
    <t>T1</t>
  </si>
  <si>
    <t>DEPART EAU FROIDE SANITAIRE</t>
  </si>
  <si>
    <t>Robinet B.S. DN 32</t>
  </si>
  <si>
    <t>PRODUCTION EAU CHAUDE SANITAIRE</t>
  </si>
  <si>
    <t>Purgeur d'air automatique</t>
  </si>
  <si>
    <t>BOUCLAGE DE L'EAU CHAUDE SANITAIRE</t>
  </si>
  <si>
    <t>Robinet TA CONTROL STAF DN 25</t>
  </si>
  <si>
    <t>RESEAUX DISTRIBUTION EFS, ECS et BECS</t>
  </si>
  <si>
    <t>ROBINETTERIES ET ACCESSOIRES</t>
  </si>
  <si>
    <t>Robinet B.S. DN 20</t>
  </si>
  <si>
    <t>Robinet B.S. DN 15</t>
  </si>
  <si>
    <t>Robinet TA CONTROL STAF DN 20</t>
  </si>
  <si>
    <t>Robinet TA CONTROL STAF DN 15</t>
  </si>
  <si>
    <t>Anti-bélier</t>
  </si>
  <si>
    <t>Ensemble de vidange manuelle, comprenant :    * Vanne à boisseau sphérique DN 20    * Tube DN 20     * Tube PVC DN 32 pour évacuation</t>
  </si>
  <si>
    <t>Nourices de départ, comprenant des vannes sur chaque départ</t>
  </si>
  <si>
    <t>RESEAUX D'EVACUATION</t>
  </si>
  <si>
    <r>
      <t xml:space="preserve">Tube PVC Me </t>
    </r>
    <r>
      <rPr>
        <sz val="8"/>
        <rFont val="Calibri"/>
        <family val="2"/>
      </rPr>
      <t>Ø</t>
    </r>
    <r>
      <rPr>
        <sz val="8"/>
        <rFont val="Arial"/>
        <family val="2"/>
      </rPr>
      <t xml:space="preserve"> 32</t>
    </r>
  </si>
  <si>
    <r>
      <t xml:space="preserve">Tube PVC Me </t>
    </r>
    <r>
      <rPr>
        <sz val="8"/>
        <rFont val="Calibri"/>
        <family val="2"/>
      </rPr>
      <t>Ø</t>
    </r>
    <r>
      <rPr>
        <sz val="8"/>
        <rFont val="Arial"/>
        <family val="2"/>
      </rPr>
      <t xml:space="preserve"> 40</t>
    </r>
  </si>
  <si>
    <t>Tube PVC Me Ø 50</t>
  </si>
  <si>
    <t>RESEAUX EU - EV</t>
  </si>
  <si>
    <t>VENTILATION PRIMAIRE</t>
  </si>
  <si>
    <t>RESEAUX EP</t>
  </si>
  <si>
    <t>PRECAUTIONS ACOUSTIQUES RESEAUX D'EVACUATION EU/EV ET EP</t>
  </si>
  <si>
    <t>RACCORDEMENT DES CONDENSATS</t>
  </si>
  <si>
    <t>Bouche d'extraction d'air Autoréglables</t>
  </si>
  <si>
    <t>Robinet B.S. DN 50</t>
  </si>
  <si>
    <t>Robinet B.S. DN 40</t>
  </si>
  <si>
    <t>Tube PVC Me Ø 100</t>
  </si>
  <si>
    <t>Tube PVC-Me Ø 110</t>
  </si>
  <si>
    <t>Tube PVC-Me Ø 125</t>
  </si>
  <si>
    <t>Tube PVC-Me Ø 140</t>
  </si>
  <si>
    <t>Tube PVC-Me Ø 160</t>
  </si>
  <si>
    <t>Tube PVC-Me Ø 200</t>
  </si>
  <si>
    <t>Tube PVC-Me Ø 250</t>
  </si>
  <si>
    <t>Tube PVC-Me Ø 315</t>
  </si>
  <si>
    <t>Protection Coupe-feu</t>
  </si>
  <si>
    <t>Mitigeur Thermostatique pour nourice eau mitigée douches</t>
  </si>
  <si>
    <t>Urinoirs</t>
  </si>
  <si>
    <t>Ensemble urinoir y compris toutes sujeitions de fourniture et pose</t>
  </si>
  <si>
    <t>Douches</t>
  </si>
  <si>
    <t>Vidoir local entretien y compris toute sujeitions  (robinetterie, vidage)</t>
  </si>
  <si>
    <t>APPAREILS  SANITAIRES</t>
  </si>
  <si>
    <t xml:space="preserve"> ACCESSOIRES SANITAIRES spécialisés</t>
  </si>
  <si>
    <t>Barre d'apuie WC 135°</t>
  </si>
  <si>
    <t>Armaflex, épaisseur 13 mm, DN 12 à DN 20</t>
  </si>
  <si>
    <t>Armaflex, épaisseur 25 mm, DN 50</t>
  </si>
  <si>
    <t>Armaflex, épaisseur 25 mm, DN 40</t>
  </si>
  <si>
    <t>Armaflex, épaisseur 22 mm, DN 32</t>
  </si>
  <si>
    <t>Armaflex, épaisseur 22 mm ,DN 25</t>
  </si>
  <si>
    <t>Armaflex épaisseur 19 -35 mm, DN 12 à DN 20</t>
  </si>
  <si>
    <t>Armaflex épaisseur 40 mm, DN 25</t>
  </si>
  <si>
    <t>Armaflex épaisseur 45 mm,DN 32</t>
  </si>
  <si>
    <t>Armaflex épaisseur 50 mm,DN 40</t>
  </si>
  <si>
    <t>Armaflex épaisseur 55 mm,DN 50</t>
  </si>
  <si>
    <t>Etudes et Prestations Techniques y compris toutes sujeitions suivant CCTP</t>
  </si>
  <si>
    <t>Essais et Mise en service des installations et Réception y compris toutes sujeitions suivant CCTP</t>
  </si>
  <si>
    <t>BUREAU D'ETUDES TECHNIQUES</t>
  </si>
  <si>
    <t>DESCRIPTIF DES OUVRAGES CHAUFFAGE/VENTILATION</t>
  </si>
  <si>
    <t>TRAVAUX PREPARATOIRES</t>
  </si>
  <si>
    <t>Consignations repérages et vidanges</t>
  </si>
  <si>
    <t>S.O.</t>
  </si>
  <si>
    <t>Marque : FRANCE AIR ou équivalent</t>
  </si>
  <si>
    <t>Type      : PHONI-FLEX M0/M1</t>
  </si>
  <si>
    <t>DN 125</t>
  </si>
  <si>
    <t>DN 160</t>
  </si>
  <si>
    <t>DN 200</t>
  </si>
  <si>
    <t>DN 250</t>
  </si>
  <si>
    <t>DN 315</t>
  </si>
  <si>
    <t>DN 355</t>
  </si>
  <si>
    <t>DN 400</t>
  </si>
  <si>
    <t>Robinet B.S.</t>
  </si>
  <si>
    <t>Clapet anti-pollution</t>
  </si>
  <si>
    <t>Tuyauterie EF multicouches</t>
  </si>
  <si>
    <t>ARMAFLEX, épaisseur 13 MM</t>
  </si>
  <si>
    <t>SO</t>
  </si>
  <si>
    <t>Tube multicouches EC dn 40 - Ø 50</t>
  </si>
  <si>
    <t>Tube multicouches EC dn 32 - Ø 40</t>
  </si>
  <si>
    <t>Tube multicouches EC  dn 25 - Ø 32</t>
  </si>
  <si>
    <t>Tube multicouches EC   Ø 16 à Ø 25</t>
  </si>
  <si>
    <r>
      <t xml:space="preserve">Tube multicouches EC dn 50 - </t>
    </r>
    <r>
      <rPr>
        <sz val="8"/>
        <rFont val="Aptos Narrow"/>
        <family val="2"/>
      </rPr>
      <t>Ø 63</t>
    </r>
  </si>
  <si>
    <t>Tube multicouches EF dn 50 - Ø63</t>
  </si>
  <si>
    <t>Tube multicouches EF dn 40 - Ø 50</t>
  </si>
  <si>
    <t>Tube multicouches EF dn 32 - Ø 40</t>
  </si>
  <si>
    <t>Tube multicouches EF  dn 25 - Ø 32</t>
  </si>
  <si>
    <t>Tube multicouches EF  Ø 16 à Ø 25</t>
  </si>
  <si>
    <t>Tube multicouches pré-gainé - Ø 14 0 - Ø 16 - Ø 20</t>
  </si>
  <si>
    <t>Distribution Terminale Eau Froide et Eau chaude Sanitaire</t>
  </si>
  <si>
    <t>Lavabo d'angle y compris toutes sujeitions (robinetterie, vidage, miroirs)</t>
  </si>
  <si>
    <t>Barre de tirage Portes PMR</t>
  </si>
  <si>
    <t>Raccordement sur réseau existant</t>
  </si>
  <si>
    <t xml:space="preserve"> ACCESSOIRES SANITAIRES</t>
  </si>
  <si>
    <t>Lot n° 04 CVC / PLOMBERIE</t>
  </si>
  <si>
    <r>
      <t xml:space="preserve">ADEME
</t>
    </r>
    <r>
      <rPr>
        <b/>
        <sz val="10"/>
        <color rgb="FF000000"/>
        <rFont val="Arial"/>
        <family val="2"/>
      </rPr>
      <t>500 route des Crêtes 06650 VALBONNE</t>
    </r>
  </si>
  <si>
    <t>PROJET RENO’LUCIOLES – PARTIE RENOVATION DES SANITAIRES</t>
  </si>
  <si>
    <t>ADEME ANGER</t>
  </si>
  <si>
    <t>20 avenue du Grésillé
BP90406
49004 ANGERS CEDEX 0</t>
  </si>
  <si>
    <t>ASSISTANT MAITRE D’OUVRAGE</t>
  </si>
  <si>
    <t>SAMOP</t>
  </si>
  <si>
    <t>Les Templiers – Bâtiment OMER
950 route des Colles
BP 13
06901 SOPHIA ANTIPOLIS</t>
  </si>
  <si>
    <t>04</t>
  </si>
  <si>
    <t>MAINTIENT EN SERVICE DE L'INSTALLATION</t>
  </si>
  <si>
    <t>Toutes sujeitions de maintient en service des installations</t>
  </si>
  <si>
    <t>CHAUFFAGE ET CLIMATISATION</t>
  </si>
  <si>
    <t>Dépose des radiateurs existants y compris toute sujeition de bouchonnage des réseaux</t>
  </si>
  <si>
    <t>Conduits Flexibles</t>
  </si>
  <si>
    <t>Bouches d'extraction d'air autoréglables</t>
  </si>
  <si>
    <t>ADEME</t>
  </si>
  <si>
    <t>Dépose des bouches et flexibles existants</t>
  </si>
  <si>
    <t>Gaines flexibles de raccordement circulaires, isolées phoniquement et thermiquement, en aluminium et polyester multicouche M0/M1 y compris prolongation de réseaux de manière à avoir une bouche VMC par point d'eau</t>
  </si>
  <si>
    <t>5.4.1</t>
  </si>
  <si>
    <t>5.4.2</t>
  </si>
  <si>
    <t>5.5.3</t>
  </si>
  <si>
    <t>ADAPTABILITE SANITAIRES PMR</t>
  </si>
  <si>
    <t>Remplacement de la coupure de proximité des ballons ECS</t>
  </si>
  <si>
    <t>Traçage électrique des réseaux d'eau chaude d'une longeur supérieure à 8 ml ou de volume supérieur à 3 litres</t>
  </si>
  <si>
    <t>séparateur urinoir y compris toutes sujeitions de fourniture et pose</t>
  </si>
  <si>
    <t>Lavabos</t>
  </si>
  <si>
    <t>Lavabo autoportante y compris toutes sujeitions (robinetterie, vidage, miroirs,...)</t>
  </si>
  <si>
    <t>Lavabo PMR</t>
  </si>
  <si>
    <t>Ensemble de douche y compris toutes sujeitions (robinetterie, vidage, miroirs, porte de douche</t>
  </si>
  <si>
    <t>5.10</t>
  </si>
  <si>
    <t>5.11.1</t>
  </si>
  <si>
    <t>5.11.2</t>
  </si>
  <si>
    <t>5.11.3</t>
  </si>
  <si>
    <t>5.11.4</t>
  </si>
  <si>
    <t>5.11.5</t>
  </si>
  <si>
    <t>5.11.6</t>
  </si>
  <si>
    <t>Dépose et repose des accéssoires sanitaires existants</t>
  </si>
  <si>
    <t>5.12.1</t>
  </si>
  <si>
    <t>Accéssoires sanitaires existants</t>
  </si>
  <si>
    <t>5.13.1</t>
  </si>
  <si>
    <t>5.13.2</t>
  </si>
  <si>
    <t>Local entretien</t>
  </si>
  <si>
    <t>TOTAL GENERAL en EUROS H.T. Base</t>
  </si>
  <si>
    <t>TOTAL GENERAL  en EUROS T.T.C. Base</t>
  </si>
  <si>
    <t>DCE</t>
  </si>
  <si>
    <t>DPGF</t>
  </si>
  <si>
    <t/>
  </si>
  <si>
    <t>Qté ENT</t>
  </si>
  <si>
    <t>Qté BET</t>
  </si>
  <si>
    <t>DPGF PHASE DCE du 18/04/2025</t>
  </si>
  <si>
    <t>02</t>
  </si>
  <si>
    <t>WC Standard et PMR</t>
  </si>
  <si>
    <t>Dépose et Repose des WC existants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</si>
</sst>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dd/mm/yy"/>
    <numFmt numFmtId="166" formatCode="_-* #,##0.00\ [$€-1]_-;\-* #,##0.00\ [$€-1]_-;_-* &quot;-&quot;??\ [$€-1]_-"/>
    <numFmt numFmtId="167" formatCode="&quot;TVA &quot;0%"/>
    <numFmt numFmtId="168" formatCode="#,##0.00\ &quot;€&quot;"/>
  </numFmts>
  <fonts count="5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10"/>
      <name val="Helv"/>
    </font>
    <font>
      <sz val="10"/>
      <name val="Geneva"/>
    </font>
    <font>
      <u/>
      <sz val="10"/>
      <color indexed="12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Tahoma"/>
      <family val="2"/>
    </font>
    <font>
      <sz val="9"/>
      <color indexed="8"/>
      <name val="Tahoma"/>
      <family val="2"/>
    </font>
    <font>
      <b/>
      <u/>
      <sz val="9"/>
      <name val="Tahoma"/>
      <family val="2"/>
    </font>
    <font>
      <b/>
      <u/>
      <sz val="9"/>
      <color indexed="8"/>
      <name val="Tahoma"/>
      <family val="2"/>
    </font>
    <font>
      <sz val="9"/>
      <color theme="0"/>
      <name val="Tahoma"/>
      <family val="2"/>
    </font>
    <font>
      <b/>
      <u/>
      <sz val="10"/>
      <name val="Arial"/>
      <family val="2"/>
    </font>
    <font>
      <b/>
      <u/>
      <sz val="11"/>
      <name val="Tahoma"/>
      <family val="2"/>
    </font>
    <font>
      <sz val="10"/>
      <name val="Arial"/>
      <family val="2"/>
    </font>
    <font>
      <sz val="11"/>
      <color rgb="FF000000"/>
      <name val="Liberation Sans"/>
    </font>
    <font>
      <sz val="8"/>
      <name val="Calibri Light"/>
      <family val="2"/>
    </font>
    <font>
      <sz val="26"/>
      <name val="Arial"/>
      <family val="2"/>
    </font>
    <font>
      <sz val="12"/>
      <name val="Arial"/>
      <family val="2"/>
    </font>
    <font>
      <sz val="10"/>
      <color rgb="FFFF0000"/>
      <name val="Arial Narrow"/>
      <family val="2"/>
    </font>
    <font>
      <b/>
      <sz val="26"/>
      <color indexed="8"/>
      <name val="Arial"/>
      <family val="2"/>
    </font>
    <font>
      <b/>
      <sz val="22"/>
      <color theme="0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  <font>
      <b/>
      <sz val="20"/>
      <color theme="0"/>
      <name val="Arial"/>
      <family val="2"/>
    </font>
    <font>
      <b/>
      <sz val="11"/>
      <color rgb="FFFFFFFF"/>
      <name val="Arial Gras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22"/>
      <name val="Arial"/>
      <family val="2"/>
    </font>
    <font>
      <b/>
      <sz val="18"/>
      <color indexed="8"/>
      <name val="Arial"/>
      <family val="2"/>
    </font>
    <font>
      <b/>
      <sz val="22"/>
      <color indexed="8"/>
      <name val="Arial"/>
      <family val="2"/>
    </font>
    <font>
      <b/>
      <sz val="16"/>
      <name val="Arial"/>
      <family val="2"/>
    </font>
    <font>
      <b/>
      <sz val="14"/>
      <color indexed="8"/>
      <name val="Arial"/>
      <family val="2"/>
    </font>
    <font>
      <i/>
      <sz val="10"/>
      <color rgb="FFFF0000"/>
      <name val="Arial"/>
      <family val="2"/>
    </font>
    <font>
      <u/>
      <sz val="8"/>
      <name val="Arial"/>
      <family val="2"/>
    </font>
    <font>
      <b/>
      <u/>
      <sz val="12"/>
      <name val="Arial"/>
      <family val="2"/>
    </font>
    <font>
      <b/>
      <sz val="8"/>
      <name val="Tahoma"/>
      <family val="2"/>
    </font>
    <font>
      <i/>
      <u/>
      <sz val="10"/>
      <name val="Arial"/>
      <family val="2"/>
    </font>
    <font>
      <b/>
      <sz val="10"/>
      <name val="Calibri Light"/>
      <family val="2"/>
    </font>
    <font>
      <b/>
      <sz val="24"/>
      <color rgb="FFFFFFFF"/>
      <name val="Arial Gras"/>
    </font>
    <font>
      <b/>
      <sz val="26"/>
      <name val="Arial"/>
      <family val="2"/>
    </font>
    <font>
      <b/>
      <sz val="16"/>
      <name val="Arial Narrow"/>
      <family val="2"/>
    </font>
    <font>
      <b/>
      <sz val="26"/>
      <name val="Arial Narrow"/>
      <family val="2"/>
    </font>
    <font>
      <sz val="8"/>
      <color rgb="FFFFFFFF"/>
      <name val="Arial"/>
      <family val="2"/>
    </font>
    <font>
      <b/>
      <sz val="8"/>
      <color indexed="81"/>
      <name val="Tahoma"/>
      <family val="2"/>
    </font>
    <font>
      <b/>
      <sz val="18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Tahoma"/>
      <family val="2"/>
    </font>
    <font>
      <sz val="8"/>
      <name val="Aptos Narrow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14548173467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1454817346722"/>
      </bottom>
      <diagonal/>
    </border>
    <border>
      <left/>
      <right style="thin">
        <color theme="4" tint="0.399914548173467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88402966399123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 style="thin">
        <color theme="4" tint="0.39991454817346722"/>
      </top>
      <bottom style="thin">
        <color theme="4" tint="0.39991454817346722"/>
      </bottom>
      <diagonal/>
    </border>
    <border>
      <left/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/>
      <bottom/>
      <diagonal/>
    </border>
    <border>
      <left/>
      <right style="thin">
        <color theme="4" tint="0.39988402966399123"/>
      </right>
      <top/>
      <bottom/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1454817346722"/>
      </left>
      <right/>
      <top/>
      <bottom style="thin">
        <color theme="4" tint="0.39988402966399123"/>
      </bottom>
      <diagonal/>
    </border>
    <border>
      <left/>
      <right/>
      <top/>
      <bottom style="thin">
        <color theme="4" tint="0.39988402966399123"/>
      </bottom>
      <diagonal/>
    </border>
    <border>
      <left/>
      <right style="thin">
        <color theme="4" tint="0.39988402966399123"/>
      </right>
      <top/>
      <bottom style="thin">
        <color theme="4" tint="0.39988402966399123"/>
      </bottom>
      <diagonal/>
    </border>
  </borders>
  <cellStyleXfs count="23">
    <xf numFmtId="0" fontId="0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40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6" fillId="0" borderId="0">
      <alignment horizontal="right" vertical="center"/>
    </xf>
    <xf numFmtId="0" fontId="10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44" fontId="2" fillId="0" borderId="0" applyFont="0" applyFill="0" applyBorder="0" applyAlignment="0" applyProtection="0"/>
    <xf numFmtId="0" fontId="21" fillId="0" borderId="0"/>
    <xf numFmtId="0" fontId="22" fillId="0" borderId="0"/>
    <xf numFmtId="9" fontId="5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0" fontId="2" fillId="0" borderId="0" xfId="0" applyFont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8" fillId="4" borderId="0" xfId="0" applyFont="1" applyFill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 wrapText="1"/>
    </xf>
    <xf numFmtId="0" fontId="24" fillId="0" borderId="0" xfId="11" applyFont="1"/>
    <xf numFmtId="0" fontId="2" fillId="0" borderId="0" xfId="11" applyAlignment="1">
      <alignment vertical="center"/>
    </xf>
    <xf numFmtId="0" fontId="28" fillId="3" borderId="11" xfId="11" applyFont="1" applyFill="1" applyBorder="1" applyAlignment="1" applyProtection="1">
      <alignment horizontal="centerContinuous" vertical="center"/>
      <protection locked="0"/>
    </xf>
    <xf numFmtId="0" fontId="29" fillId="3" borderId="12" xfId="11" applyFont="1" applyFill="1" applyBorder="1" applyAlignment="1">
      <alignment horizontal="centerContinuous" vertical="center"/>
    </xf>
    <xf numFmtId="0" fontId="30" fillId="3" borderId="12" xfId="11" applyFont="1" applyFill="1" applyBorder="1" applyAlignment="1">
      <alignment horizontal="centerContinuous" vertical="center"/>
    </xf>
    <xf numFmtId="0" fontId="31" fillId="3" borderId="12" xfId="11" applyFont="1" applyFill="1" applyBorder="1" applyAlignment="1">
      <alignment horizontal="centerContinuous" vertical="center"/>
    </xf>
    <xf numFmtId="0" fontId="32" fillId="3" borderId="13" xfId="11" applyFont="1" applyFill="1" applyBorder="1" applyAlignment="1">
      <alignment horizontal="centerContinuous" vertical="center"/>
    </xf>
    <xf numFmtId="0" fontId="33" fillId="3" borderId="14" xfId="11" applyFont="1" applyFill="1" applyBorder="1" applyAlignment="1">
      <alignment horizontal="centerContinuous" vertical="center"/>
    </xf>
    <xf numFmtId="0" fontId="31" fillId="3" borderId="0" xfId="11" applyFont="1" applyFill="1" applyAlignment="1">
      <alignment horizontal="centerContinuous" vertical="center"/>
    </xf>
    <xf numFmtId="0" fontId="34" fillId="3" borderId="0" xfId="11" applyFont="1" applyFill="1" applyAlignment="1">
      <alignment horizontal="centerContinuous" vertical="center"/>
    </xf>
    <xf numFmtId="0" fontId="32" fillId="3" borderId="15" xfId="11" applyFont="1" applyFill="1" applyBorder="1" applyAlignment="1">
      <alignment horizontal="centerContinuous" vertical="center"/>
    </xf>
    <xf numFmtId="0" fontId="35" fillId="0" borderId="0" xfId="11" applyFont="1"/>
    <xf numFmtId="0" fontId="36" fillId="0" borderId="16" xfId="11" applyFont="1" applyBorder="1" applyAlignment="1" applyProtection="1">
      <alignment horizontal="centerContinuous" vertical="center" wrapText="1"/>
      <protection locked="0"/>
    </xf>
    <xf numFmtId="0" fontId="37" fillId="0" borderId="17" xfId="11" applyFont="1" applyBorder="1" applyAlignment="1">
      <alignment horizontal="centerContinuous" vertical="center"/>
    </xf>
    <xf numFmtId="0" fontId="37" fillId="0" borderId="18" xfId="11" applyFont="1" applyBorder="1" applyAlignment="1">
      <alignment horizontal="centerContinuous" vertical="center"/>
    </xf>
    <xf numFmtId="0" fontId="38" fillId="0" borderId="0" xfId="11" applyFont="1" applyAlignment="1">
      <alignment vertical="center"/>
    </xf>
    <xf numFmtId="0" fontId="39" fillId="0" borderId="0" xfId="11" applyFont="1" applyAlignment="1" applyProtection="1">
      <alignment horizontal="center" vertical="center" wrapText="1"/>
      <protection locked="0"/>
    </xf>
    <xf numFmtId="0" fontId="25" fillId="0" borderId="0" xfId="11" applyFont="1" applyAlignment="1">
      <alignment vertical="center"/>
    </xf>
    <xf numFmtId="0" fontId="40" fillId="0" borderId="19" xfId="11" applyFont="1" applyBorder="1" applyAlignment="1">
      <alignment horizontal="left" vertical="center"/>
    </xf>
    <xf numFmtId="0" fontId="41" fillId="0" borderId="0" xfId="11" applyFont="1" applyAlignment="1">
      <alignment vertical="center"/>
    </xf>
    <xf numFmtId="0" fontId="42" fillId="0" borderId="0" xfId="11" applyFont="1"/>
    <xf numFmtId="0" fontId="19" fillId="0" borderId="0" xfId="11" applyFont="1"/>
    <xf numFmtId="0" fontId="2" fillId="0" borderId="19" xfId="11" applyBorder="1" applyAlignment="1">
      <alignment vertical="center"/>
    </xf>
    <xf numFmtId="0" fontId="40" fillId="0" borderId="0" xfId="11" applyFont="1" applyAlignment="1">
      <alignment horizontal="left" vertical="center"/>
    </xf>
    <xf numFmtId="0" fontId="2" fillId="0" borderId="0" xfId="11" applyAlignment="1">
      <alignment horizontal="left"/>
    </xf>
    <xf numFmtId="0" fontId="44" fillId="0" borderId="0" xfId="11" applyFont="1" applyAlignment="1">
      <alignment horizontal="left"/>
    </xf>
    <xf numFmtId="0" fontId="2" fillId="0" borderId="19" xfId="11" applyBorder="1" applyAlignment="1">
      <alignment horizontal="left"/>
    </xf>
    <xf numFmtId="0" fontId="2" fillId="0" borderId="0" xfId="11" applyAlignment="1">
      <alignment horizontal="centerContinuous" vertical="center"/>
    </xf>
    <xf numFmtId="0" fontId="7" fillId="0" borderId="0" xfId="11" applyFont="1" applyAlignment="1">
      <alignment horizontal="left"/>
    </xf>
    <xf numFmtId="0" fontId="23" fillId="0" borderId="0" xfId="11" applyFont="1"/>
    <xf numFmtId="0" fontId="7" fillId="0" borderId="0" xfId="11" applyFont="1" applyAlignment="1" applyProtection="1">
      <alignment horizontal="left"/>
      <protection locked="0"/>
    </xf>
    <xf numFmtId="0" fontId="2" fillId="0" borderId="20" xfId="11" applyBorder="1" applyAlignment="1">
      <alignment vertical="center"/>
    </xf>
    <xf numFmtId="0" fontId="2" fillId="0" borderId="20" xfId="11" applyBorder="1" applyAlignment="1">
      <alignment horizontal="left"/>
    </xf>
    <xf numFmtId="0" fontId="45" fillId="0" borderId="0" xfId="11" applyFont="1" applyAlignment="1">
      <alignment vertical="center"/>
    </xf>
    <xf numFmtId="0" fontId="23" fillId="0" borderId="0" xfId="11" applyFont="1" applyAlignment="1">
      <alignment vertical="center"/>
    </xf>
    <xf numFmtId="0" fontId="2" fillId="0" borderId="0" xfId="11" applyAlignment="1">
      <alignment horizontal="center" vertical="center"/>
    </xf>
    <xf numFmtId="0" fontId="7" fillId="0" borderId="19" xfId="11" applyFont="1" applyBorder="1" applyAlignment="1">
      <alignment horizontal="left"/>
    </xf>
    <xf numFmtId="0" fontId="2" fillId="0" borderId="0" xfId="11" applyAlignment="1">
      <alignment horizontal="center"/>
    </xf>
    <xf numFmtId="0" fontId="2" fillId="0" borderId="0" xfId="11" applyAlignment="1" applyProtection="1">
      <alignment vertical="center"/>
      <protection locked="0"/>
    </xf>
    <xf numFmtId="0" fontId="41" fillId="0" borderId="0" xfId="11" applyFont="1" applyAlignment="1" applyProtection="1">
      <alignment horizontal="left"/>
      <protection locked="0"/>
    </xf>
    <xf numFmtId="0" fontId="2" fillId="0" borderId="20" xfId="11" applyBorder="1" applyAlignment="1">
      <alignment horizontal="center"/>
    </xf>
    <xf numFmtId="0" fontId="2" fillId="0" borderId="19" xfId="11" applyBorder="1"/>
    <xf numFmtId="0" fontId="5" fillId="0" borderId="0" xfId="11" applyFont="1" applyAlignment="1" applyProtection="1">
      <alignment horizontal="left" vertical="center"/>
      <protection locked="0"/>
    </xf>
    <xf numFmtId="0" fontId="2" fillId="0" borderId="0" xfId="11" applyAlignment="1">
      <alignment horizontal="left" vertical="center"/>
    </xf>
    <xf numFmtId="0" fontId="45" fillId="0" borderId="0" xfId="11" applyFont="1" applyAlignment="1" applyProtection="1">
      <alignment horizontal="left" vertical="center"/>
      <protection locked="0"/>
    </xf>
    <xf numFmtId="0" fontId="5" fillId="0" borderId="0" xfId="11" applyFont="1" applyAlignment="1">
      <alignment horizontal="left"/>
    </xf>
    <xf numFmtId="0" fontId="6" fillId="0" borderId="0" xfId="11" applyFont="1" applyAlignment="1" applyProtection="1">
      <alignment horizontal="left" vertical="center"/>
      <protection locked="0"/>
    </xf>
    <xf numFmtId="0" fontId="6" fillId="0" borderId="21" xfId="11" applyFont="1" applyBorder="1" applyAlignment="1">
      <alignment vertical="center"/>
    </xf>
    <xf numFmtId="0" fontId="6" fillId="0" borderId="22" xfId="11" applyFont="1" applyBorder="1" applyAlignment="1">
      <alignment vertical="center"/>
    </xf>
    <xf numFmtId="0" fontId="6" fillId="0" borderId="22" xfId="11" applyFont="1" applyBorder="1" applyAlignment="1" applyProtection="1">
      <alignment vertical="center"/>
      <protection locked="0"/>
    </xf>
    <xf numFmtId="0" fontId="6" fillId="0" borderId="23" xfId="11" applyFont="1" applyBorder="1" applyAlignment="1">
      <alignment vertical="center"/>
    </xf>
    <xf numFmtId="0" fontId="6" fillId="0" borderId="0" xfId="11" applyFont="1" applyAlignment="1">
      <alignment vertical="center"/>
    </xf>
    <xf numFmtId="0" fontId="6" fillId="0" borderId="0" xfId="11" applyFont="1" applyAlignment="1">
      <alignment horizontal="center" vertical="center"/>
    </xf>
    <xf numFmtId="0" fontId="46" fillId="3" borderId="24" xfId="11" applyFont="1" applyFill="1" applyBorder="1" applyAlignment="1">
      <alignment horizontal="center" vertical="center" wrapText="1"/>
    </xf>
    <xf numFmtId="49" fontId="47" fillId="0" borderId="25" xfId="11" applyNumberFormat="1" applyFont="1" applyBorder="1" applyAlignment="1">
      <alignment horizontal="center" vertical="center"/>
    </xf>
    <xf numFmtId="0" fontId="48" fillId="0" borderId="25" xfId="11" applyFont="1" applyBorder="1" applyAlignment="1">
      <alignment horizontal="left" vertical="center"/>
    </xf>
    <xf numFmtId="0" fontId="49" fillId="0" borderId="25" xfId="11" applyFont="1" applyBorder="1" applyAlignment="1">
      <alignment horizontal="center" vertical="center"/>
    </xf>
    <xf numFmtId="0" fontId="49" fillId="0" borderId="26" xfId="11" applyFont="1" applyBorder="1" applyAlignment="1">
      <alignment horizontal="center" vertical="center"/>
    </xf>
    <xf numFmtId="0" fontId="50" fillId="3" borderId="30" xfId="11" applyFont="1" applyFill="1" applyBorder="1" applyAlignment="1">
      <alignment horizontal="center" vertical="center" wrapText="1"/>
    </xf>
    <xf numFmtId="0" fontId="50" fillId="3" borderId="32" xfId="11" applyFont="1" applyFill="1" applyBorder="1" applyAlignment="1">
      <alignment horizontal="center" vertical="center" wrapText="1"/>
    </xf>
    <xf numFmtId="0" fontId="8" fillId="0" borderId="36" xfId="11" applyFont="1" applyBorder="1" applyAlignment="1">
      <alignment horizontal="center" vertical="center" wrapText="1"/>
    </xf>
    <xf numFmtId="14" fontId="8" fillId="0" borderId="36" xfId="11" applyNumberFormat="1" applyFont="1" applyBorder="1" applyAlignment="1">
      <alignment horizontal="center" vertical="center" wrapText="1"/>
    </xf>
    <xf numFmtId="0" fontId="6" fillId="0" borderId="37" xfId="11" applyFont="1" applyBorder="1" applyAlignment="1">
      <alignment horizontal="center" vertical="center" wrapText="1"/>
    </xf>
    <xf numFmtId="16" fontId="2" fillId="0" borderId="0" xfId="11" applyNumberFormat="1" applyAlignment="1">
      <alignment horizontal="center" vertical="center" wrapText="1"/>
    </xf>
    <xf numFmtId="16" fontId="2" fillId="0" borderId="38" xfId="11" applyNumberFormat="1" applyBorder="1" applyAlignment="1">
      <alignment horizontal="center" vertical="center" wrapText="1"/>
    </xf>
    <xf numFmtId="0" fontId="50" fillId="3" borderId="35" xfId="11" applyFont="1" applyFill="1" applyBorder="1" applyAlignment="1">
      <alignment horizontal="center" vertical="center" wrapText="1"/>
    </xf>
    <xf numFmtId="0" fontId="50" fillId="3" borderId="36" xfId="11" applyFont="1" applyFill="1" applyBorder="1" applyAlignment="1">
      <alignment horizontal="center" vertical="center" wrapText="1"/>
    </xf>
    <xf numFmtId="0" fontId="8" fillId="0" borderId="35" xfId="11" applyFont="1" applyBorder="1" applyAlignment="1">
      <alignment horizontal="center" vertical="center" wrapText="1"/>
    </xf>
    <xf numFmtId="0" fontId="6" fillId="0" borderId="41" xfId="11" applyFont="1" applyBorder="1" applyAlignment="1">
      <alignment vertical="center" wrapText="1"/>
    </xf>
    <xf numFmtId="16" fontId="2" fillId="0" borderId="42" xfId="11" applyNumberFormat="1" applyBorder="1" applyAlignment="1">
      <alignment vertical="center" wrapText="1"/>
    </xf>
    <xf numFmtId="16" fontId="2" fillId="0" borderId="43" xfId="11" applyNumberFormat="1" applyBorder="1" applyAlignment="1">
      <alignment vertical="center" wrapText="1"/>
    </xf>
    <xf numFmtId="0" fontId="2" fillId="0" borderId="0" xfId="11"/>
    <xf numFmtId="0" fontId="43" fillId="0" borderId="0" xfId="11" applyFont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right" vertical="center"/>
    </xf>
    <xf numFmtId="49" fontId="16" fillId="0" borderId="0" xfId="0" applyNumberFormat="1" applyFont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4" fontId="17" fillId="0" borderId="1" xfId="0" applyNumberFormat="1" applyFont="1" applyBorder="1" applyAlignment="1">
      <alignment horizontal="right" vertical="center"/>
    </xf>
    <xf numFmtId="4" fontId="17" fillId="0" borderId="4" xfId="0" applyNumberFormat="1" applyFont="1" applyBorder="1" applyAlignment="1">
      <alignment horizontal="right" vertical="center"/>
    </xf>
    <xf numFmtId="4" fontId="17" fillId="0" borderId="9" xfId="0" applyNumberFormat="1" applyFont="1" applyBorder="1" applyAlignment="1">
      <alignment horizontal="right" vertical="center"/>
    </xf>
    <xf numFmtId="3" fontId="12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3" fontId="16" fillId="0" borderId="4" xfId="0" applyNumberFormat="1" applyFont="1" applyBorder="1" applyAlignment="1">
      <alignment horizontal="center" vertical="center"/>
    </xf>
    <xf numFmtId="3" fontId="16" fillId="0" borderId="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4" fontId="13" fillId="2" borderId="2" xfId="0" applyNumberFormat="1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4" fontId="55" fillId="0" borderId="1" xfId="0" applyNumberFormat="1" applyFont="1" applyBorder="1" applyAlignment="1">
      <alignment vertical="center"/>
    </xf>
    <xf numFmtId="4" fontId="55" fillId="0" borderId="1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14" fillId="0" borderId="1" xfId="0" quotePrefix="1" applyFont="1" applyBorder="1" applyAlignment="1">
      <alignment horizontal="left" vertical="center"/>
    </xf>
    <xf numFmtId="167" fontId="16" fillId="0" borderId="1" xfId="20" applyNumberFormat="1" applyFont="1" applyBorder="1" applyAlignment="1">
      <alignment horizontal="left" vertical="center" wrapText="1"/>
    </xf>
    <xf numFmtId="0" fontId="8" fillId="0" borderId="36" xfId="11" quotePrefix="1" applyFont="1" applyBorder="1" applyAlignment="1">
      <alignment horizontal="center" vertical="center" wrapText="1"/>
    </xf>
    <xf numFmtId="168" fontId="55" fillId="0" borderId="1" xfId="0" applyNumberFormat="1" applyFont="1" applyBorder="1" applyAlignment="1">
      <alignment horizontal="right" vertical="center"/>
    </xf>
    <xf numFmtId="168" fontId="16" fillId="0" borderId="1" xfId="0" applyNumberFormat="1" applyFont="1" applyBorder="1" applyAlignment="1">
      <alignment horizontal="right" vertical="center"/>
    </xf>
    <xf numFmtId="168" fontId="16" fillId="0" borderId="5" xfId="0" applyNumberFormat="1" applyFont="1" applyBorder="1" applyAlignment="1">
      <alignment horizontal="right" vertical="center"/>
    </xf>
    <xf numFmtId="168" fontId="16" fillId="0" borderId="7" xfId="0" applyNumberFormat="1" applyFont="1" applyBorder="1" applyAlignment="1">
      <alignment horizontal="right" vertical="center"/>
    </xf>
    <xf numFmtId="168" fontId="16" fillId="0" borderId="10" xfId="0" applyNumberFormat="1" applyFont="1" applyBorder="1" applyAlignment="1">
      <alignment horizontal="right" vertical="center"/>
    </xf>
    <xf numFmtId="16" fontId="0" fillId="0" borderId="37" xfId="11" applyNumberFormat="1" applyFont="1" applyBorder="1" applyAlignment="1">
      <alignment horizontal="center" vertical="center" wrapText="1"/>
    </xf>
    <xf numFmtId="16" fontId="2" fillId="0" borderId="0" xfId="11" applyNumberFormat="1" applyAlignment="1">
      <alignment horizontal="center" vertical="center" wrapText="1"/>
    </xf>
    <xf numFmtId="16" fontId="2" fillId="0" borderId="38" xfId="11" applyNumberFormat="1" applyBorder="1" applyAlignment="1">
      <alignment horizontal="center" vertical="center" wrapText="1"/>
    </xf>
    <xf numFmtId="0" fontId="8" fillId="0" borderId="39" xfId="11" applyFont="1" applyBorder="1" applyAlignment="1">
      <alignment horizontal="center" vertical="center" wrapText="1"/>
    </xf>
    <xf numFmtId="0" fontId="8" fillId="0" borderId="35" xfId="11" applyFont="1" applyBorder="1" applyAlignment="1">
      <alignment horizontal="center" vertical="center" wrapText="1"/>
    </xf>
    <xf numFmtId="0" fontId="27" fillId="0" borderId="0" xfId="11" applyFont="1" applyAlignment="1">
      <alignment horizontal="left"/>
    </xf>
    <xf numFmtId="0" fontId="52" fillId="0" borderId="19" xfId="11" applyFont="1" applyBorder="1" applyAlignment="1" applyProtection="1">
      <alignment horizontal="center" wrapText="1"/>
      <protection locked="0"/>
    </xf>
    <xf numFmtId="0" fontId="2" fillId="0" borderId="0" xfId="11" applyAlignment="1" applyProtection="1">
      <alignment horizontal="center"/>
      <protection locked="0"/>
    </xf>
    <xf numFmtId="0" fontId="2" fillId="0" borderId="20" xfId="11" applyBorder="1" applyAlignment="1" applyProtection="1">
      <alignment horizontal="center"/>
      <protection locked="0"/>
    </xf>
    <xf numFmtId="0" fontId="39" fillId="0" borderId="21" xfId="11" applyFont="1" applyBorder="1" applyAlignment="1" applyProtection="1">
      <alignment horizontal="center" vertical="center" wrapText="1"/>
      <protection locked="0"/>
    </xf>
    <xf numFmtId="0" fontId="39" fillId="0" borderId="22" xfId="11" applyFont="1" applyBorder="1" applyAlignment="1" applyProtection="1">
      <alignment horizontal="center" vertical="center" wrapText="1"/>
      <protection locked="0"/>
    </xf>
    <xf numFmtId="0" fontId="39" fillId="0" borderId="23" xfId="11" applyFont="1" applyBorder="1" applyAlignment="1" applyProtection="1">
      <alignment horizontal="center" vertical="center" wrapText="1"/>
      <protection locked="0"/>
    </xf>
    <xf numFmtId="0" fontId="6" fillId="0" borderId="0" xfId="11" applyFont="1" applyAlignment="1" applyProtection="1">
      <alignment horizontal="left" vertical="top" wrapText="1"/>
      <protection locked="0"/>
    </xf>
    <xf numFmtId="0" fontId="8" fillId="0" borderId="27" xfId="11" applyFont="1" applyBorder="1" applyAlignment="1">
      <alignment horizontal="center" vertical="center" wrapText="1"/>
    </xf>
    <xf numFmtId="0" fontId="8" fillId="0" borderId="33" xfId="11" applyFont="1" applyBorder="1" applyAlignment="1">
      <alignment horizontal="center" vertical="center" wrapText="1"/>
    </xf>
    <xf numFmtId="0" fontId="8" fillId="0" borderId="40" xfId="11" applyFont="1" applyBorder="1" applyAlignment="1">
      <alignment horizontal="center" vertical="center" wrapText="1"/>
    </xf>
    <xf numFmtId="0" fontId="50" fillId="3" borderId="28" xfId="11" applyFont="1" applyFill="1" applyBorder="1" applyAlignment="1">
      <alignment horizontal="center" vertical="center" wrapText="1"/>
    </xf>
    <xf numFmtId="0" fontId="50" fillId="3" borderId="29" xfId="11" applyFont="1" applyFill="1" applyBorder="1" applyAlignment="1">
      <alignment horizontal="center" vertical="center" wrapText="1"/>
    </xf>
    <xf numFmtId="0" fontId="50" fillId="3" borderId="31" xfId="11" applyFont="1" applyFill="1" applyBorder="1" applyAlignment="1">
      <alignment horizontal="left" vertical="center" wrapText="1"/>
    </xf>
    <xf numFmtId="0" fontId="50" fillId="3" borderId="25" xfId="11" applyFont="1" applyFill="1" applyBorder="1" applyAlignment="1">
      <alignment horizontal="left" vertical="center" wrapText="1"/>
    </xf>
    <xf numFmtId="0" fontId="6" fillId="0" borderId="34" xfId="11" applyFont="1" applyBorder="1" applyAlignment="1">
      <alignment horizontal="center" vertical="center" wrapText="1"/>
    </xf>
    <xf numFmtId="0" fontId="6" fillId="0" borderId="35" xfId="11" applyFont="1" applyBorder="1" applyAlignment="1">
      <alignment horizontal="center" vertical="center" wrapText="1"/>
    </xf>
    <xf numFmtId="0" fontId="50" fillId="3" borderId="39" xfId="11" applyFont="1" applyFill="1" applyBorder="1" applyAlignment="1">
      <alignment horizontal="center" vertical="center" wrapText="1"/>
    </xf>
    <xf numFmtId="0" fontId="50" fillId="3" borderId="35" xfId="1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 textRotation="90" wrapText="1"/>
    </xf>
  </cellXfs>
  <cellStyles count="23">
    <cellStyle name="Euro" xfId="1" xr:uid="{00000000-0005-0000-0000-000000000000}"/>
    <cellStyle name="Euro 2" xfId="2" xr:uid="{00000000-0005-0000-0000-000001000000}"/>
    <cellStyle name="Euro 3" xfId="3" xr:uid="{00000000-0005-0000-0000-000002000000}"/>
    <cellStyle name="Lien hypertexte 2" xfId="4" xr:uid="{00000000-0005-0000-0000-000003000000}"/>
    <cellStyle name="Lien hypertexte 2 2" xfId="5" xr:uid="{00000000-0005-0000-0000-000004000000}"/>
    <cellStyle name="Milliers 2" xfId="6" xr:uid="{00000000-0005-0000-0000-000006000000}"/>
    <cellStyle name="Milliers 3" xfId="7" xr:uid="{00000000-0005-0000-0000-000007000000}"/>
    <cellStyle name="Milliers 4" xfId="8" xr:uid="{00000000-0005-0000-0000-000008000000}"/>
    <cellStyle name="Monétaire 2" xfId="17" xr:uid="{D1AD8EBA-9D92-4AFB-BACB-B994964AE0C0}"/>
    <cellStyle name="Monétaire 3" xfId="21" xr:uid="{BED832BB-741A-4CCE-BA71-770448747C3E}"/>
    <cellStyle name="Nb2dec" xfId="9" xr:uid="{00000000-0005-0000-0000-000009000000}"/>
    <cellStyle name="Normal" xfId="0" builtinId="0"/>
    <cellStyle name="Normal 2" xfId="10" xr:uid="{00000000-0005-0000-0000-00000B000000}"/>
    <cellStyle name="Normal 2 2" xfId="11" xr:uid="{00000000-0005-0000-0000-00000C000000}"/>
    <cellStyle name="Normal 2 2 2" xfId="12" xr:uid="{00000000-0005-0000-0000-00000D000000}"/>
    <cellStyle name="Normal 2 3" xfId="18" xr:uid="{316D3981-80D0-4590-B5A6-F413A42438BE}"/>
    <cellStyle name="Normal 2_ICI_DCE_BER_POL_NOT_12_15-16_cvc_ind1" xfId="13" xr:uid="{00000000-0005-0000-0000-00000E000000}"/>
    <cellStyle name="Normal 3" xfId="14" xr:uid="{00000000-0005-0000-0000-00000F000000}"/>
    <cellStyle name="Normal 3 2" xfId="15" xr:uid="{00000000-0005-0000-0000-000010000000}"/>
    <cellStyle name="Normal 4" xfId="19" xr:uid="{896F4CE8-CF17-4E0F-9391-FBC976C95C59}"/>
    <cellStyle name="Normal 5" xfId="22" xr:uid="{C88A28BB-E6C9-4E95-BB04-8C0639474FE0}"/>
    <cellStyle name="Normal 8" xfId="16" xr:uid="{00000000-0005-0000-0000-000011000000}"/>
    <cellStyle name="Pourcentage" xfId="20" builtinId="5"/>
  </cellStyles>
  <dxfs count="9">
    <dxf>
      <font>
        <b/>
        <i val="0"/>
      </font>
    </dxf>
    <dxf>
      <font>
        <b/>
        <i val="0"/>
        <u/>
        <color theme="0"/>
      </font>
      <fill>
        <patternFill>
          <bgColor theme="4" tint="-0.24994659260841701"/>
        </patternFill>
      </fill>
    </dxf>
    <dxf>
      <font>
        <b/>
        <i val="0"/>
        <u/>
        <color auto="1"/>
      </font>
      <fill>
        <patternFill>
          <bgColor theme="4" tint="0.39994506668294322"/>
        </patternFill>
      </fill>
    </dxf>
    <dxf>
      <font>
        <b val="0"/>
        <i val="0"/>
        <u/>
        <color auto="1"/>
      </font>
      <fill>
        <patternFill>
          <bgColor theme="4" tint="0.79998168889431442"/>
        </patternFill>
      </fill>
    </dxf>
    <dxf>
      <font>
        <b/>
        <i val="0"/>
        <strike val="0"/>
        <u/>
        <color theme="0"/>
      </font>
      <fill>
        <patternFill>
          <bgColor theme="4" tint="-0.24994659260841701"/>
        </patternFill>
      </fill>
    </dxf>
    <dxf>
      <font>
        <b val="0"/>
        <i val="0"/>
        <u/>
        <color auto="1"/>
      </font>
      <fill>
        <patternFill>
          <bgColor theme="4" tint="0.79998168889431442"/>
        </patternFill>
      </fill>
    </dxf>
    <dxf>
      <font>
        <b/>
        <i val="0"/>
        <u/>
        <color auto="1"/>
      </font>
      <fill>
        <patternFill>
          <bgColor theme="4" tint="0.39994506668294322"/>
        </patternFill>
      </fill>
    </dxf>
    <dxf>
      <font>
        <b/>
        <i val="0"/>
      </font>
    </dxf>
    <dxf>
      <fill>
        <patternFill>
          <bgColor indexed="4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1341120</xdr:colOff>
          <xdr:row>34</xdr:row>
          <xdr:rowOff>68580</xdr:rowOff>
        </xdr:from>
        <xdr:to>
          <xdr:col>8</xdr:col>
          <xdr:colOff>609600</xdr:colOff>
          <xdr:row>35</xdr:row>
          <xdr:rowOff>0</xdr:rowOff>
        </xdr:to>
        <xdr:sp macro="" textlink="">
          <xdr:nvSpPr>
            <xdr:cNvPr id="47105" name="Button 1" hidden="1">
              <a:extLst>
                <a:ext uri="{63B3BB69-23CF-44E3-9099-C40C66FF867C}">
                  <a14:compatExt spid="_x0000_s47105"/>
                </a:ext>
                <a:ext uri="{FF2B5EF4-FFF2-40B4-BE49-F238E27FC236}">
                  <a16:creationId xmlns:a16="http://schemas.microsoft.com/office/drawing/2014/main" id="{00000000-0008-0000-0000-000001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32004" rIns="27432" bIns="32004" anchor="ctr" upright="1"/>
            <a:lstStyle/>
            <a:p>
              <a:pPr algn="ctr" rtl="0">
                <a:defRPr sz="1000"/>
              </a:pPr>
              <a:r>
                <a:rPr lang="fr-FR" sz="1000" b="0" i="0" u="none" strike="noStrike" baseline="0">
                  <a:solidFill>
                    <a:srgbClr val="FF0000"/>
                  </a:solidFill>
                  <a:latin typeface="Arial Narrow"/>
                </a:rPr>
                <a:t>protéger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196215</xdr:colOff>
      <xdr:row>13</xdr:row>
      <xdr:rowOff>47625</xdr:rowOff>
    </xdr:from>
    <xdr:to>
      <xdr:col>2</xdr:col>
      <xdr:colOff>592455</xdr:colOff>
      <xdr:row>15</xdr:row>
      <xdr:rowOff>95251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4BE0EF61-3FC8-4F68-8F3D-C22AA750E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" y="6650355"/>
          <a:ext cx="1175385" cy="388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30</xdr:row>
      <xdr:rowOff>95251</xdr:rowOff>
    </xdr:from>
    <xdr:to>
      <xdr:col>1</xdr:col>
      <xdr:colOff>744855</xdr:colOff>
      <xdr:row>32</xdr:row>
      <xdr:rowOff>18494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F28D0165-05A2-454F-AB89-85BC3DA2F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" y="9368791"/>
          <a:ext cx="718185" cy="2604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1341120</xdr:colOff>
          <xdr:row>0</xdr:row>
          <xdr:rowOff>68580</xdr:rowOff>
        </xdr:from>
        <xdr:to>
          <xdr:col>8</xdr:col>
          <xdr:colOff>609600</xdr:colOff>
          <xdr:row>1</xdr:row>
          <xdr:rowOff>274320</xdr:rowOff>
        </xdr:to>
        <xdr:sp macro="" textlink="">
          <xdr:nvSpPr>
            <xdr:cNvPr id="47106" name="Button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00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32004" rIns="27432" bIns="32004" anchor="ctr" upright="1"/>
            <a:lstStyle/>
            <a:p>
              <a:pPr algn="ctr" rtl="0">
                <a:defRPr sz="1000"/>
              </a:pPr>
              <a:r>
                <a:rPr lang="fr-FR" sz="1000" b="0" i="0" u="none" strike="noStrike" baseline="0">
                  <a:solidFill>
                    <a:srgbClr val="FF0000"/>
                  </a:solidFill>
                  <a:latin typeface="Arial Narrow"/>
                </a:rPr>
                <a:t>protéger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196215</xdr:colOff>
      <xdr:row>13</xdr:row>
      <xdr:rowOff>47625</xdr:rowOff>
    </xdr:from>
    <xdr:to>
      <xdr:col>2</xdr:col>
      <xdr:colOff>592455</xdr:colOff>
      <xdr:row>15</xdr:row>
      <xdr:rowOff>95251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2985D65-92D7-4DFE-99A4-F856E17CD2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" y="6650355"/>
          <a:ext cx="1175385" cy="388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167641</xdr:colOff>
      <xdr:row>4</xdr:row>
      <xdr:rowOff>34290</xdr:rowOff>
    </xdr:from>
    <xdr:to>
      <xdr:col>8</xdr:col>
      <xdr:colOff>723901</xdr:colOff>
      <xdr:row>7</xdr:row>
      <xdr:rowOff>742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B1FA29C-6EC4-FA6C-C631-8DEA009E12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422" b="14818"/>
        <a:stretch/>
      </xdr:blipFill>
      <xdr:spPr bwMode="auto">
        <a:xfrm>
          <a:off x="424816" y="1367790"/>
          <a:ext cx="5947410" cy="321066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104776</xdr:colOff>
      <xdr:row>4</xdr:row>
      <xdr:rowOff>1548765</xdr:rowOff>
    </xdr:from>
    <xdr:to>
      <xdr:col>3</xdr:col>
      <xdr:colOff>249556</xdr:colOff>
      <xdr:row>7</xdr:row>
      <xdr:rowOff>1270</xdr:rowOff>
    </xdr:to>
    <xdr:pic>
      <xdr:nvPicPr>
        <xdr:cNvPr id="8" name="Image 7" descr="Une image contenant dessin, croquis, graphisme, conception&#10;&#10;Description générée automatiquement">
          <a:extLst>
            <a:ext uri="{FF2B5EF4-FFF2-40B4-BE49-F238E27FC236}">
              <a16:creationId xmlns:a16="http://schemas.microsoft.com/office/drawing/2014/main" id="{0A2E0E88-1049-E3A8-9809-EA0BBD3E6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1" y="2882265"/>
          <a:ext cx="1703070" cy="17024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106680</xdr:colOff>
      <xdr:row>8</xdr:row>
      <xdr:rowOff>64770</xdr:rowOff>
    </xdr:from>
    <xdr:to>
      <xdr:col>2</xdr:col>
      <xdr:colOff>588010</xdr:colOff>
      <xdr:row>12</xdr:row>
      <xdr:rowOff>132715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CB61C3E7-5C70-A19D-C324-F852B9D37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5" y="5093970"/>
          <a:ext cx="1254760" cy="147193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6</xdr:col>
      <xdr:colOff>668020</xdr:colOff>
      <xdr:row>11</xdr:row>
      <xdr:rowOff>15875</xdr:rowOff>
    </xdr:to>
    <xdr:pic>
      <xdr:nvPicPr>
        <xdr:cNvPr id="10" name="Image 9" descr="Groupe SAMOP">
          <a:extLst>
            <a:ext uri="{FF2B5EF4-FFF2-40B4-BE49-F238E27FC236}">
              <a16:creationId xmlns:a16="http://schemas.microsoft.com/office/drawing/2014/main" id="{4AEF1DCF-92AF-7855-F0C9-0383F0EAD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5400675"/>
          <a:ext cx="1441450" cy="8674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36AFE-702C-4DB7-A3B7-B6294BAB6BFC}">
  <dimension ref="A1:L35"/>
  <sheetViews>
    <sheetView view="pageBreakPreview" topLeftCell="A19" zoomScaleNormal="100" zoomScaleSheetLayoutView="100" workbookViewId="0">
      <selection activeCell="E36" sqref="E36"/>
    </sheetView>
  </sheetViews>
  <sheetFormatPr baseColWidth="10" defaultColWidth="11.44140625" defaultRowHeight="13.2"/>
  <cols>
    <col min="1" max="1" width="3.77734375" style="90" customWidth="1"/>
    <col min="2" max="6" width="11.44140625" style="90"/>
    <col min="7" max="7" width="10.33203125" style="90" customWidth="1"/>
    <col min="8" max="8" width="11.44140625" style="90"/>
    <col min="9" max="9" width="13.44140625" style="90" customWidth="1"/>
    <col min="10" max="10" width="3.77734375" style="90" customWidth="1"/>
    <col min="11" max="18" width="11.44140625" style="90"/>
    <col min="19" max="21" width="0" style="90" hidden="1" customWidth="1"/>
    <col min="22" max="16384" width="11.44140625" style="90"/>
  </cols>
  <sheetData>
    <row r="1" spans="1:12" s="19" customFormat="1" ht="15" customHeight="1">
      <c r="B1" s="144"/>
      <c r="C1" s="144"/>
      <c r="D1" s="144"/>
      <c r="E1" s="144"/>
      <c r="F1" s="144"/>
      <c r="G1" s="144"/>
      <c r="H1" s="144"/>
      <c r="I1" s="144"/>
    </row>
    <row r="2" spans="1:12" s="20" customFormat="1" ht="27.75" customHeight="1">
      <c r="B2" s="21" t="s">
        <v>185</v>
      </c>
      <c r="C2" s="22"/>
      <c r="D2" s="22"/>
      <c r="E2" s="23"/>
      <c r="F2" s="23"/>
      <c r="G2" s="24"/>
      <c r="H2" s="24"/>
      <c r="I2" s="25"/>
    </row>
    <row r="3" spans="1:12" s="20" customFormat="1" ht="15.75" customHeight="1">
      <c r="B3" s="26" t="str">
        <f>IF(B2="dpgf","(Décomposition du Prix Global et Forfaitaire)",IF(B2="bpu","(Bordereaux des prix unitaires)",IF(B2="DQE","(Détail Quantitatif Estimatif)","")))</f>
        <v>(Décomposition du Prix Global et Forfaitaire)</v>
      </c>
      <c r="C3" s="27"/>
      <c r="D3" s="28"/>
      <c r="E3" s="27"/>
      <c r="F3" s="27"/>
      <c r="G3" s="27"/>
      <c r="H3" s="27"/>
      <c r="I3" s="29"/>
    </row>
    <row r="4" spans="1:12" s="30" customFormat="1" ht="46.5" customHeight="1">
      <c r="B4" s="31" t="s">
        <v>141</v>
      </c>
      <c r="C4" s="32"/>
      <c r="D4" s="32"/>
      <c r="E4" s="32"/>
      <c r="F4" s="32"/>
      <c r="G4" s="32"/>
      <c r="H4" s="32"/>
      <c r="I4" s="33"/>
    </row>
    <row r="5" spans="1:12" s="34" customFormat="1" ht="187.5" customHeight="1">
      <c r="B5" s="145"/>
      <c r="C5" s="146"/>
      <c r="D5" s="146"/>
      <c r="E5" s="146"/>
      <c r="F5" s="146"/>
      <c r="G5" s="146"/>
      <c r="H5" s="146"/>
      <c r="I5" s="147"/>
    </row>
    <row r="6" spans="1:12" s="20" customFormat="1" ht="34.5" customHeight="1">
      <c r="B6" s="35"/>
      <c r="C6" s="35"/>
      <c r="D6" s="35"/>
      <c r="E6" s="35"/>
      <c r="F6" s="35"/>
      <c r="G6" s="35"/>
      <c r="H6" s="35"/>
      <c r="I6" s="35"/>
    </row>
    <row r="7" spans="1:12" s="20" customFormat="1" ht="34.5" customHeight="1">
      <c r="B7" s="35"/>
      <c r="C7" s="35"/>
      <c r="D7" s="35"/>
      <c r="E7" s="35"/>
      <c r="F7" s="35"/>
      <c r="G7" s="35"/>
      <c r="H7" s="35"/>
      <c r="I7" s="35"/>
    </row>
    <row r="8" spans="1:12" s="20" customFormat="1" ht="34.5" customHeight="1">
      <c r="B8" s="148" t="s">
        <v>142</v>
      </c>
      <c r="C8" s="149"/>
      <c r="D8" s="149"/>
      <c r="E8" s="149"/>
      <c r="F8" s="149"/>
      <c r="G8" s="149"/>
      <c r="H8" s="149"/>
      <c r="I8" s="150"/>
    </row>
    <row r="9" spans="1:12" s="36" customFormat="1" ht="15.6">
      <c r="B9" s="37"/>
      <c r="D9" s="38" t="s">
        <v>30</v>
      </c>
      <c r="G9" s="39"/>
      <c r="H9" s="38" t="s">
        <v>145</v>
      </c>
      <c r="K9" s="40"/>
      <c r="L9" s="20"/>
    </row>
    <row r="10" spans="1:12" s="20" customFormat="1">
      <c r="B10" s="41"/>
      <c r="D10" s="91" t="s">
        <v>143</v>
      </c>
      <c r="G10" s="42"/>
      <c r="H10" s="91" t="s">
        <v>146</v>
      </c>
      <c r="L10" s="43"/>
    </row>
    <row r="11" spans="1:12" s="43" customFormat="1" ht="67.5" customHeight="1">
      <c r="A11" s="44"/>
      <c r="B11" s="45"/>
      <c r="D11" s="151" t="s">
        <v>144</v>
      </c>
      <c r="E11" s="151"/>
      <c r="F11" s="46"/>
      <c r="G11" s="42"/>
      <c r="H11" s="151" t="s">
        <v>147</v>
      </c>
      <c r="I11" s="151"/>
      <c r="K11" s="47"/>
    </row>
    <row r="12" spans="1:12" s="43" customFormat="1">
      <c r="A12" s="44"/>
      <c r="B12" s="41"/>
      <c r="D12" s="48"/>
      <c r="F12" s="20"/>
      <c r="G12" s="42"/>
      <c r="H12" s="49"/>
      <c r="I12" s="50"/>
      <c r="K12" s="42"/>
    </row>
    <row r="13" spans="1:12" s="20" customFormat="1">
      <c r="B13" s="37"/>
      <c r="D13" s="38" t="s">
        <v>105</v>
      </c>
      <c r="F13" s="43"/>
      <c r="G13" s="42"/>
      <c r="H13" s="38"/>
      <c r="I13" s="51"/>
      <c r="L13" s="43"/>
    </row>
    <row r="14" spans="1:12" s="43" customFormat="1" ht="13.8">
      <c r="A14" s="44"/>
      <c r="B14" s="41"/>
      <c r="D14" s="61" t="s">
        <v>28</v>
      </c>
      <c r="G14" s="42"/>
      <c r="H14" s="52"/>
      <c r="I14" s="51"/>
      <c r="K14" s="47"/>
    </row>
    <row r="15" spans="1:12" s="43" customFormat="1">
      <c r="A15" s="44"/>
      <c r="B15" s="41"/>
      <c r="D15" s="53"/>
      <c r="F15" s="46"/>
      <c r="G15" s="54"/>
      <c r="H15" s="53"/>
      <c r="I15" s="51"/>
    </row>
    <row r="16" spans="1:12" s="43" customFormat="1">
      <c r="A16" s="44"/>
      <c r="B16" s="41"/>
      <c r="D16" s="65" t="s">
        <v>31</v>
      </c>
      <c r="F16" s="20"/>
      <c r="H16" s="48"/>
      <c r="I16" s="51"/>
      <c r="K16" s="42"/>
    </row>
    <row r="17" spans="1:12" s="20" customFormat="1" ht="9.75" customHeight="1">
      <c r="B17" s="55"/>
      <c r="D17" s="65" t="s">
        <v>32</v>
      </c>
      <c r="H17" s="48"/>
      <c r="I17" s="50"/>
      <c r="L17" s="56"/>
    </row>
    <row r="18" spans="1:12" s="20" customFormat="1" ht="7.5" customHeight="1">
      <c r="B18" s="55"/>
      <c r="D18" s="57"/>
      <c r="H18" s="57"/>
      <c r="I18" s="50"/>
      <c r="L18" s="56"/>
    </row>
    <row r="19" spans="1:12" s="20" customFormat="1" ht="7.5" customHeight="1">
      <c r="B19" s="55"/>
      <c r="D19" s="57"/>
      <c r="H19" s="57"/>
      <c r="I19" s="50"/>
      <c r="L19" s="56"/>
    </row>
    <row r="20" spans="1:12" s="20" customFormat="1" ht="7.5" customHeight="1">
      <c r="B20" s="55"/>
      <c r="D20" s="57"/>
      <c r="H20" s="57"/>
      <c r="I20" s="50"/>
      <c r="L20" s="56"/>
    </row>
    <row r="21" spans="1:12" s="43" customFormat="1">
      <c r="A21" s="44"/>
      <c r="B21" s="41"/>
      <c r="D21" s="58"/>
      <c r="F21" s="20"/>
      <c r="G21" s="20"/>
      <c r="H21" s="58"/>
      <c r="I21" s="59"/>
    </row>
    <row r="22" spans="1:12" s="43" customFormat="1" ht="13.8">
      <c r="A22" s="44"/>
      <c r="B22" s="60"/>
      <c r="D22" s="61"/>
      <c r="F22" s="62"/>
      <c r="G22" s="42"/>
      <c r="H22" s="63"/>
      <c r="I22" s="59"/>
      <c r="K22" s="64"/>
      <c r="L22" s="20"/>
    </row>
    <row r="23" spans="1:12" s="20" customFormat="1">
      <c r="A23" s="64"/>
      <c r="B23" s="55"/>
      <c r="D23" s="65"/>
      <c r="H23" s="48"/>
      <c r="I23" s="50"/>
      <c r="K23" s="43"/>
    </row>
    <row r="24" spans="1:12" s="20" customFormat="1">
      <c r="A24" s="43"/>
      <c r="B24" s="55"/>
      <c r="D24" s="65"/>
      <c r="H24" s="48"/>
      <c r="I24" s="50"/>
      <c r="K24" s="43"/>
    </row>
    <row r="25" spans="1:12" s="20" customFormat="1" ht="6.75" customHeight="1">
      <c r="B25" s="55"/>
      <c r="D25" s="57"/>
      <c r="H25" s="57"/>
      <c r="I25" s="50"/>
      <c r="L25" s="56"/>
    </row>
    <row r="26" spans="1:12" s="20" customFormat="1">
      <c r="B26" s="37"/>
      <c r="D26" s="58"/>
      <c r="H26" s="58"/>
      <c r="I26" s="50"/>
    </row>
    <row r="27" spans="1:12" s="20" customFormat="1">
      <c r="A27" s="43"/>
      <c r="B27" s="66"/>
      <c r="C27" s="67"/>
      <c r="D27" s="67"/>
      <c r="E27" s="68"/>
      <c r="F27" s="67"/>
      <c r="G27" s="67"/>
      <c r="H27" s="67"/>
      <c r="I27" s="69"/>
    </row>
    <row r="28" spans="1:12" s="70" customFormat="1" ht="10.199999999999999">
      <c r="B28" s="71" t="s">
        <v>33</v>
      </c>
      <c r="C28" s="71" t="s">
        <v>34</v>
      </c>
      <c r="D28" s="71"/>
      <c r="E28" s="71"/>
      <c r="F28" s="71"/>
      <c r="G28" s="71"/>
      <c r="H28" s="71"/>
      <c r="I28" s="71"/>
    </row>
    <row r="29" spans="1:12" s="20" customFormat="1" ht="30" customHeight="1">
      <c r="B29" s="72" t="s">
        <v>184</v>
      </c>
      <c r="C29" s="73" t="s">
        <v>148</v>
      </c>
      <c r="D29" s="74" t="s">
        <v>44</v>
      </c>
      <c r="E29" s="75"/>
      <c r="F29" s="75"/>
      <c r="G29" s="75"/>
      <c r="H29" s="75"/>
      <c r="I29" s="76"/>
    </row>
    <row r="30" spans="1:12" s="20" customFormat="1" ht="9.75" customHeight="1"/>
    <row r="31" spans="1:12" s="20" customFormat="1" ht="12.75" customHeight="1">
      <c r="A31" s="36"/>
      <c r="B31" s="152"/>
      <c r="C31" s="155" t="s">
        <v>35</v>
      </c>
      <c r="D31" s="156"/>
      <c r="E31" s="77" t="s">
        <v>36</v>
      </c>
      <c r="F31" s="77" t="s">
        <v>37</v>
      </c>
      <c r="G31" s="157" t="s">
        <v>38</v>
      </c>
      <c r="H31" s="158"/>
      <c r="I31" s="78"/>
    </row>
    <row r="32" spans="1:12" s="20" customFormat="1">
      <c r="B32" s="153"/>
      <c r="C32" s="159" t="s">
        <v>29</v>
      </c>
      <c r="D32" s="160"/>
      <c r="E32" s="133" t="s">
        <v>190</v>
      </c>
      <c r="F32" s="80">
        <v>45765</v>
      </c>
      <c r="G32" s="81"/>
      <c r="H32" s="82"/>
      <c r="I32" s="83"/>
    </row>
    <row r="33" spans="1:9" s="20" customFormat="1" ht="36.75" customHeight="1">
      <c r="B33" s="153"/>
      <c r="C33" s="84" t="s">
        <v>39</v>
      </c>
      <c r="D33" s="85" t="s">
        <v>40</v>
      </c>
      <c r="E33" s="161" t="s">
        <v>41</v>
      </c>
      <c r="F33" s="162"/>
      <c r="G33" s="139" t="s">
        <v>42</v>
      </c>
      <c r="H33" s="140"/>
      <c r="I33" s="141"/>
    </row>
    <row r="34" spans="1:9" s="20" customFormat="1">
      <c r="B34" s="154"/>
      <c r="C34" s="86">
        <v>624</v>
      </c>
      <c r="D34" s="79" t="str">
        <f>B29</f>
        <v>DCE</v>
      </c>
      <c r="E34" s="142" t="s">
        <v>43</v>
      </c>
      <c r="F34" s="143"/>
      <c r="G34" s="87"/>
      <c r="H34" s="88"/>
      <c r="I34" s="89"/>
    </row>
    <row r="35" spans="1:9" ht="33">
      <c r="A35" s="19"/>
      <c r="B35" s="144"/>
      <c r="C35" s="144"/>
      <c r="D35" s="144"/>
      <c r="E35" s="144"/>
      <c r="F35" s="144"/>
      <c r="G35" s="144"/>
      <c r="H35" s="144"/>
      <c r="I35" s="144"/>
    </row>
  </sheetData>
  <mergeCells count="13">
    <mergeCell ref="G33:I33"/>
    <mergeCell ref="E34:F34"/>
    <mergeCell ref="B35:I35"/>
    <mergeCell ref="B1:I1"/>
    <mergeCell ref="B5:I5"/>
    <mergeCell ref="B8:I8"/>
    <mergeCell ref="D11:E11"/>
    <mergeCell ref="H11:I11"/>
    <mergeCell ref="B31:B34"/>
    <mergeCell ref="C31:D31"/>
    <mergeCell ref="G31:H31"/>
    <mergeCell ref="C32:D32"/>
    <mergeCell ref="E33:F33"/>
  </mergeCells>
  <conditionalFormatting sqref="C29">
    <cfRule type="cellIs" dxfId="8" priority="1" stopIfTrue="1" operator="equal">
      <formula>"LOT N° 00"</formula>
    </cfRule>
  </conditionalFormatting>
  <dataValidations count="3">
    <dataValidation type="list" allowBlank="1" showInputMessage="1" showErrorMessage="1" sqref="C32:D32" xr:uid="{836A08E9-3410-420C-93B5-B53A03EDB5AB}">
      <formula1>"Provisoire,Définitive"</formula1>
    </dataValidation>
    <dataValidation type="custom" allowBlank="1" showErrorMessage="1" errorTitle="MONETEC - Protection des formule" error="Les formules sont protégées." sqref="B3" xr:uid="{A2C0F977-7A4A-4A61-B2A4-E91FFA36623C}">
      <formula1>"aaaa"</formula1>
    </dataValidation>
    <dataValidation type="list" allowBlank="1" showInputMessage="1" sqref="B2" xr:uid="{D909E040-8DF3-444E-9295-81DF9A14D4C0}">
      <formula1>"DPGF,DQE,BPU"</formula1>
    </dataValidation>
  </dataValidations>
  <printOptions horizontalCentered="1" verticalCentered="1"/>
  <pageMargins left="3.937007874015748E-2" right="3.937007874015748E-2" top="0" bottom="0" header="0.31496062992125984" footer="0.31496062992125984"/>
  <pageSetup paperSize="9" scale="11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5" r:id="rId4" name="Button 1">
              <controlPr defaultSize="0" print="0" autoFill="0" autoPict="0">
                <anchor moveWithCells="1" sizeWithCells="1">
                  <from>
                    <xdr:col>7</xdr:col>
                    <xdr:colOff>1341120</xdr:colOff>
                    <xdr:row>34</xdr:row>
                    <xdr:rowOff>68580</xdr:rowOff>
                  </from>
                  <to>
                    <xdr:col>8</xdr:col>
                    <xdr:colOff>609600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6" r:id="rId5" name="Button 2">
              <controlPr defaultSize="0" print="0" autoFill="0" autoPict="0">
                <anchor moveWithCells="1" sizeWithCells="1">
                  <from>
                    <xdr:col>7</xdr:col>
                    <xdr:colOff>1341120</xdr:colOff>
                    <xdr:row>0</xdr:row>
                    <xdr:rowOff>68580</xdr:rowOff>
                  </from>
                  <to>
                    <xdr:col>8</xdr:col>
                    <xdr:colOff>609600</xdr:colOff>
                    <xdr:row>1</xdr:row>
                    <xdr:rowOff>274320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37FB4-5E38-4A27-9752-59967ED3AB80}">
  <dimension ref="A2:I175"/>
  <sheetViews>
    <sheetView showGridLines="0" tabSelected="1" view="pageBreakPreview" topLeftCell="B4" zoomScaleNormal="110" zoomScaleSheetLayoutView="100" workbookViewId="0">
      <pane ySplit="4" topLeftCell="A8" activePane="bottomLeft" state="frozen"/>
      <selection activeCell="B30" sqref="B30"/>
      <selection pane="bottomLeft" activeCell="K172" sqref="K172"/>
    </sheetView>
  </sheetViews>
  <sheetFormatPr baseColWidth="10" defaultColWidth="11.44140625" defaultRowHeight="11.4"/>
  <cols>
    <col min="1" max="1" width="4.33203125" style="3" hidden="1" customWidth="1"/>
    <col min="2" max="2" width="7.6640625" style="3" customWidth="1"/>
    <col min="3" max="3" width="54.109375" style="8" customWidth="1"/>
    <col min="4" max="4" width="9" style="111" bestFit="1" customWidth="1"/>
    <col min="5" max="6" width="7.6640625" style="103" customWidth="1"/>
    <col min="7" max="7" width="9.88671875" style="98" customWidth="1"/>
    <col min="8" max="8" width="14.109375" style="98" bestFit="1" customWidth="1"/>
    <col min="9" max="9" width="14.109375" style="96" bestFit="1" customWidth="1"/>
    <col min="10" max="237" width="7.6640625" style="3" customWidth="1"/>
    <col min="238" max="16384" width="11.44140625" style="3"/>
  </cols>
  <sheetData>
    <row r="2" spans="1:9">
      <c r="B2" s="3" t="s">
        <v>155</v>
      </c>
    </row>
    <row r="3" spans="1:9">
      <c r="B3" s="3" t="s">
        <v>142</v>
      </c>
    </row>
    <row r="4" spans="1:9">
      <c r="B4" s="2" t="s">
        <v>140</v>
      </c>
      <c r="C4" s="9"/>
      <c r="D4" s="112"/>
      <c r="E4" s="104"/>
      <c r="F4" s="104"/>
      <c r="G4" s="99"/>
      <c r="H4" s="99"/>
    </row>
    <row r="5" spans="1:9" ht="12" customHeight="1">
      <c r="B5" s="2" t="s">
        <v>189</v>
      </c>
      <c r="C5" s="9"/>
      <c r="D5" s="113"/>
      <c r="E5" s="104"/>
      <c r="F5" s="104"/>
      <c r="G5" s="99"/>
      <c r="H5" s="99"/>
    </row>
    <row r="6" spans="1:9" s="10" customFormat="1" ht="18.75" customHeight="1">
      <c r="A6" s="92"/>
      <c r="B6" s="93" t="s">
        <v>0</v>
      </c>
      <c r="C6" s="94" t="s">
        <v>1</v>
      </c>
      <c r="D6" s="114" t="s">
        <v>2</v>
      </c>
      <c r="E6" s="105" t="s">
        <v>188</v>
      </c>
      <c r="F6" s="105" t="s">
        <v>187</v>
      </c>
      <c r="G6" s="163" t="s">
        <v>13</v>
      </c>
      <c r="H6" s="163"/>
      <c r="I6" s="164" t="s">
        <v>24</v>
      </c>
    </row>
    <row r="7" spans="1:9" s="10" customFormat="1" ht="20.25" customHeight="1">
      <c r="A7" s="92"/>
      <c r="B7" s="93"/>
      <c r="C7" s="94"/>
      <c r="D7" s="115"/>
      <c r="E7" s="105"/>
      <c r="F7" s="105"/>
      <c r="G7" s="121" t="s">
        <v>3</v>
      </c>
      <c r="H7" s="121" t="s">
        <v>4</v>
      </c>
      <c r="I7" s="164"/>
    </row>
    <row r="8" spans="1:9" s="12" customFormat="1" ht="13.8">
      <c r="A8" s="4" t="s">
        <v>48</v>
      </c>
      <c r="B8" s="4">
        <v>1</v>
      </c>
      <c r="C8" s="11" t="s">
        <v>25</v>
      </c>
      <c r="D8" s="116" t="s">
        <v>20</v>
      </c>
      <c r="E8" s="106"/>
      <c r="F8" s="106"/>
      <c r="G8" s="122"/>
      <c r="H8" s="95"/>
      <c r="I8" s="97"/>
    </row>
    <row r="9" spans="1:9" s="127" customFormat="1" ht="13.2">
      <c r="A9" s="123" t="s">
        <v>48</v>
      </c>
      <c r="B9" s="123">
        <v>2</v>
      </c>
      <c r="C9" s="124" t="s">
        <v>26</v>
      </c>
      <c r="D9" s="117"/>
      <c r="E9" s="107"/>
      <c r="F9" s="107"/>
      <c r="G9" s="125"/>
      <c r="H9" s="126"/>
      <c r="I9" s="97" t="s">
        <v>186</v>
      </c>
    </row>
    <row r="10" spans="1:9" s="127" customFormat="1" ht="13.2">
      <c r="A10" s="123" t="s">
        <v>10</v>
      </c>
      <c r="B10" s="123"/>
      <c r="C10" s="124"/>
      <c r="D10" s="117"/>
      <c r="E10" s="107"/>
      <c r="F10" s="107"/>
      <c r="G10" s="125"/>
      <c r="H10" s="126"/>
      <c r="I10" s="97" t="s">
        <v>186</v>
      </c>
    </row>
    <row r="11" spans="1:9" s="127" customFormat="1" ht="26.4">
      <c r="A11" s="123"/>
      <c r="B11" s="123"/>
      <c r="C11" s="124" t="s">
        <v>103</v>
      </c>
      <c r="D11" s="117" t="s">
        <v>12</v>
      </c>
      <c r="E11" s="107">
        <v>1</v>
      </c>
      <c r="F11" s="107"/>
      <c r="G11" s="125"/>
      <c r="H11" s="134">
        <f>F11*G11</f>
        <v>0</v>
      </c>
      <c r="I11" s="97"/>
    </row>
    <row r="12" spans="1:9" s="127" customFormat="1" ht="13.2">
      <c r="A12" s="123" t="s">
        <v>11</v>
      </c>
      <c r="B12" s="123"/>
      <c r="C12" s="124"/>
      <c r="D12" s="117"/>
      <c r="E12" s="107"/>
      <c r="F12" s="107"/>
      <c r="G12" s="125"/>
      <c r="H12" s="126"/>
      <c r="I12" s="97"/>
    </row>
    <row r="13" spans="1:9" s="127" customFormat="1" ht="13.2">
      <c r="A13" s="123" t="s">
        <v>9</v>
      </c>
      <c r="B13" s="123"/>
      <c r="C13" s="124"/>
      <c r="D13" s="117"/>
      <c r="E13" s="107"/>
      <c r="F13" s="107"/>
      <c r="G13" s="125"/>
      <c r="H13" s="126"/>
      <c r="I13" s="97"/>
    </row>
    <row r="14" spans="1:9" s="127" customFormat="1" ht="13.2">
      <c r="A14" s="123" t="s">
        <v>47</v>
      </c>
      <c r="B14" s="123"/>
      <c r="C14" s="124" t="s">
        <v>22</v>
      </c>
      <c r="D14" s="117">
        <v>2</v>
      </c>
      <c r="E14" s="107"/>
      <c r="F14" s="107"/>
      <c r="G14" s="125"/>
      <c r="H14" s="134">
        <f>H11</f>
        <v>0</v>
      </c>
      <c r="I14" s="135">
        <f>H14</f>
        <v>0</v>
      </c>
    </row>
    <row r="15" spans="1:9" s="127" customFormat="1" ht="26.4">
      <c r="A15" s="123" t="s">
        <v>48</v>
      </c>
      <c r="B15" s="123">
        <v>3</v>
      </c>
      <c r="C15" s="124" t="s">
        <v>27</v>
      </c>
      <c r="D15" s="117"/>
      <c r="E15" s="107"/>
      <c r="F15" s="107"/>
      <c r="G15" s="125"/>
      <c r="H15" s="126"/>
      <c r="I15" s="97"/>
    </row>
    <row r="16" spans="1:9" s="127" customFormat="1" ht="13.2">
      <c r="A16" s="123" t="s">
        <v>10</v>
      </c>
      <c r="B16" s="123"/>
      <c r="C16" s="124"/>
      <c r="D16" s="117"/>
      <c r="E16" s="107"/>
      <c r="F16" s="107"/>
      <c r="G16" s="125"/>
      <c r="H16" s="126"/>
      <c r="I16" s="97"/>
    </row>
    <row r="17" spans="1:9" s="127" customFormat="1" ht="26.4">
      <c r="A17" s="123"/>
      <c r="B17" s="123"/>
      <c r="C17" s="124" t="s">
        <v>104</v>
      </c>
      <c r="D17" s="117" t="s">
        <v>12</v>
      </c>
      <c r="E17" s="107">
        <v>1</v>
      </c>
      <c r="F17" s="107"/>
      <c r="G17" s="125"/>
      <c r="H17" s="134">
        <f>F17*G17</f>
        <v>0</v>
      </c>
      <c r="I17" s="97"/>
    </row>
    <row r="18" spans="1:9" s="127" customFormat="1" ht="13.2">
      <c r="A18" s="123" t="s">
        <v>11</v>
      </c>
      <c r="B18" s="123"/>
      <c r="C18" s="124"/>
      <c r="D18" s="117"/>
      <c r="E18" s="107"/>
      <c r="F18" s="107"/>
      <c r="G18" s="125"/>
      <c r="H18" s="126"/>
      <c r="I18" s="97"/>
    </row>
    <row r="19" spans="1:9" s="127" customFormat="1" ht="13.2">
      <c r="A19" s="123" t="s">
        <v>9</v>
      </c>
      <c r="B19" s="123"/>
      <c r="C19" s="124"/>
      <c r="D19" s="117"/>
      <c r="E19" s="107"/>
      <c r="F19" s="107"/>
      <c r="G19" s="125"/>
      <c r="H19" s="126"/>
      <c r="I19" s="97"/>
    </row>
    <row r="20" spans="1:9" s="127" customFormat="1" ht="13.2">
      <c r="A20" s="123" t="s">
        <v>47</v>
      </c>
      <c r="B20" s="123"/>
      <c r="C20" s="124" t="s">
        <v>22</v>
      </c>
      <c r="D20" s="117">
        <v>3</v>
      </c>
      <c r="E20" s="107"/>
      <c r="F20" s="107"/>
      <c r="G20" s="125"/>
      <c r="H20" s="134">
        <f>H17</f>
        <v>0</v>
      </c>
      <c r="I20" s="135">
        <f>I14+H20</f>
        <v>0</v>
      </c>
    </row>
    <row r="21" spans="1:9" s="127" customFormat="1" ht="13.2">
      <c r="A21" s="123" t="s">
        <v>48</v>
      </c>
      <c r="B21" s="123">
        <v>4</v>
      </c>
      <c r="C21" s="124" t="s">
        <v>18</v>
      </c>
      <c r="D21" s="117" t="s">
        <v>15</v>
      </c>
      <c r="E21" s="107"/>
      <c r="F21" s="107"/>
      <c r="G21" s="125"/>
      <c r="H21" s="134"/>
      <c r="I21" s="135"/>
    </row>
    <row r="22" spans="1:9" s="127" customFormat="1" ht="26.4">
      <c r="A22" s="123" t="s">
        <v>48</v>
      </c>
      <c r="B22" s="123">
        <v>5</v>
      </c>
      <c r="C22" s="124" t="s">
        <v>106</v>
      </c>
      <c r="D22" s="117"/>
      <c r="E22" s="107"/>
      <c r="F22" s="107"/>
      <c r="G22" s="125"/>
      <c r="H22" s="126"/>
      <c r="I22" s="97"/>
    </row>
    <row r="23" spans="1:9" s="127" customFormat="1" ht="13.2">
      <c r="A23" s="123" t="s">
        <v>6</v>
      </c>
      <c r="B23" s="123">
        <v>5.0999999999999996</v>
      </c>
      <c r="C23" s="124" t="s">
        <v>149</v>
      </c>
      <c r="D23" s="117"/>
      <c r="E23" s="107"/>
      <c r="F23" s="107"/>
      <c r="G23" s="125"/>
      <c r="H23" s="126"/>
      <c r="I23" s="97"/>
    </row>
    <row r="24" spans="1:9" s="127" customFormat="1" ht="13.2">
      <c r="A24" s="123" t="s">
        <v>10</v>
      </c>
      <c r="B24" s="123"/>
      <c r="C24" s="124"/>
      <c r="D24" s="117"/>
      <c r="E24" s="107"/>
      <c r="F24" s="107"/>
      <c r="G24" s="125"/>
      <c r="H24" s="126"/>
      <c r="I24" s="97"/>
    </row>
    <row r="25" spans="1:9" s="127" customFormat="1" ht="13.2">
      <c r="A25" s="123"/>
      <c r="B25" s="123"/>
      <c r="C25" s="124" t="s">
        <v>150</v>
      </c>
      <c r="D25" s="117" t="s">
        <v>14</v>
      </c>
      <c r="E25" s="107">
        <v>1</v>
      </c>
      <c r="F25" s="107"/>
      <c r="G25" s="125"/>
      <c r="H25" s="134">
        <f>F25*G25</f>
        <v>0</v>
      </c>
      <c r="I25" s="97"/>
    </row>
    <row r="26" spans="1:9" s="127" customFormat="1" ht="13.2">
      <c r="A26" s="123" t="s">
        <v>11</v>
      </c>
      <c r="B26" s="123"/>
      <c r="C26" s="124"/>
      <c r="D26" s="117"/>
      <c r="E26" s="107"/>
      <c r="F26" s="107"/>
      <c r="G26" s="125"/>
      <c r="H26" s="126"/>
      <c r="I26" s="97"/>
    </row>
    <row r="27" spans="1:9" s="127" customFormat="1" ht="13.2">
      <c r="A27" s="123" t="s">
        <v>6</v>
      </c>
      <c r="B27" s="123">
        <v>5.2</v>
      </c>
      <c r="C27" s="124" t="s">
        <v>107</v>
      </c>
      <c r="D27" s="117"/>
      <c r="E27" s="107"/>
      <c r="F27" s="107"/>
      <c r="G27" s="125"/>
      <c r="H27" s="126"/>
      <c r="I27" s="97"/>
    </row>
    <row r="28" spans="1:9" s="127" customFormat="1" ht="13.2">
      <c r="A28" s="123" t="s">
        <v>10</v>
      </c>
      <c r="B28" s="123"/>
      <c r="C28" s="124"/>
      <c r="D28" s="117"/>
      <c r="E28" s="107"/>
      <c r="F28" s="107"/>
      <c r="G28" s="125"/>
      <c r="H28" s="126"/>
      <c r="I28" s="97"/>
    </row>
    <row r="29" spans="1:9" s="127" customFormat="1" ht="13.2">
      <c r="A29" s="123"/>
      <c r="B29" s="123"/>
      <c r="C29" s="124" t="s">
        <v>108</v>
      </c>
      <c r="D29" s="117"/>
      <c r="E29" s="107">
        <v>1</v>
      </c>
      <c r="F29" s="107"/>
      <c r="G29" s="125"/>
      <c r="H29" s="134">
        <f>F29*G29</f>
        <v>0</v>
      </c>
      <c r="I29" s="97"/>
    </row>
    <row r="30" spans="1:9" s="127" customFormat="1" ht="13.2">
      <c r="A30" s="123" t="s">
        <v>11</v>
      </c>
      <c r="B30" s="123"/>
      <c r="C30" s="124"/>
      <c r="D30" s="117"/>
      <c r="E30" s="107"/>
      <c r="F30" s="107"/>
      <c r="G30" s="125"/>
      <c r="H30" s="126"/>
      <c r="I30" s="97"/>
    </row>
    <row r="31" spans="1:9" s="127" customFormat="1" ht="13.2">
      <c r="A31" s="123" t="s">
        <v>6</v>
      </c>
      <c r="B31" s="123">
        <v>5.3</v>
      </c>
      <c r="C31" s="124" t="s">
        <v>151</v>
      </c>
      <c r="D31" s="117" t="s">
        <v>109</v>
      </c>
      <c r="E31" s="107"/>
      <c r="F31" s="107"/>
      <c r="G31" s="125"/>
      <c r="H31" s="126"/>
      <c r="I31" s="97"/>
    </row>
    <row r="32" spans="1:9" s="127" customFormat="1" ht="13.2">
      <c r="A32" s="123" t="s">
        <v>10</v>
      </c>
      <c r="B32" s="123"/>
      <c r="C32" s="124"/>
      <c r="D32" s="117"/>
      <c r="E32" s="107"/>
      <c r="F32" s="107"/>
      <c r="G32" s="125"/>
      <c r="H32" s="126"/>
      <c r="I32" s="97"/>
    </row>
    <row r="33" spans="1:9" s="127" customFormat="1" ht="26.4">
      <c r="A33" s="123"/>
      <c r="B33" s="123"/>
      <c r="C33" s="124" t="s">
        <v>152</v>
      </c>
      <c r="D33" s="117" t="s">
        <v>14</v>
      </c>
      <c r="E33" s="107">
        <v>1</v>
      </c>
      <c r="F33" s="107"/>
      <c r="G33" s="125"/>
      <c r="H33" s="134">
        <f>F33*G33</f>
        <v>0</v>
      </c>
      <c r="I33" s="97"/>
    </row>
    <row r="34" spans="1:9" s="127" customFormat="1" ht="13.2">
      <c r="A34" s="123" t="s">
        <v>11</v>
      </c>
      <c r="B34" s="123"/>
      <c r="C34" s="124"/>
      <c r="D34" s="117"/>
      <c r="E34" s="107"/>
      <c r="F34" s="107"/>
      <c r="G34" s="125"/>
      <c r="H34" s="126"/>
      <c r="I34" s="97"/>
    </row>
    <row r="35" spans="1:9" s="127" customFormat="1" ht="13.2">
      <c r="A35" s="123" t="s">
        <v>6</v>
      </c>
      <c r="B35" s="123">
        <v>5.4</v>
      </c>
      <c r="C35" s="124" t="s">
        <v>19</v>
      </c>
      <c r="D35" s="117"/>
      <c r="E35" s="107"/>
      <c r="F35" s="107"/>
      <c r="G35" s="125"/>
      <c r="H35" s="126"/>
      <c r="I35" s="97"/>
    </row>
    <row r="36" spans="1:9" s="127" customFormat="1" ht="13.2">
      <c r="A36" s="123" t="s">
        <v>10</v>
      </c>
      <c r="B36" s="123" t="s">
        <v>158</v>
      </c>
      <c r="C36" s="124" t="s">
        <v>46</v>
      </c>
      <c r="D36" s="117" t="s">
        <v>15</v>
      </c>
      <c r="E36" s="107"/>
      <c r="F36" s="107"/>
      <c r="G36" s="125"/>
      <c r="H36" s="126"/>
      <c r="I36" s="97"/>
    </row>
    <row r="37" spans="1:9" s="127" customFormat="1" ht="13.2">
      <c r="A37" s="123" t="s">
        <v>10</v>
      </c>
      <c r="B37" s="123" t="s">
        <v>159</v>
      </c>
      <c r="C37" s="124" t="s">
        <v>153</v>
      </c>
      <c r="D37" s="117"/>
      <c r="E37" s="107"/>
      <c r="F37" s="107"/>
      <c r="G37" s="125"/>
      <c r="H37" s="126"/>
      <c r="I37" s="97"/>
    </row>
    <row r="38" spans="1:9" s="1" customFormat="1" ht="52.8">
      <c r="A38" s="128"/>
      <c r="B38" s="128"/>
      <c r="C38" s="129" t="s">
        <v>157</v>
      </c>
      <c r="D38" s="130"/>
      <c r="E38" s="130"/>
      <c r="F38" s="130"/>
      <c r="G38" s="125"/>
      <c r="H38" s="126"/>
      <c r="I38" s="97"/>
    </row>
    <row r="39" spans="1:9" s="1" customFormat="1" ht="13.2">
      <c r="A39" s="128"/>
      <c r="B39" s="128"/>
      <c r="C39" s="129" t="s">
        <v>110</v>
      </c>
      <c r="D39" s="130"/>
      <c r="E39" s="130"/>
      <c r="F39" s="130"/>
      <c r="G39" s="125"/>
      <c r="H39" s="126"/>
      <c r="I39" s="97"/>
    </row>
    <row r="40" spans="1:9" s="1" customFormat="1" ht="13.2">
      <c r="A40" s="128"/>
      <c r="B40" s="128"/>
      <c r="C40" s="129" t="s">
        <v>111</v>
      </c>
      <c r="D40" s="130"/>
      <c r="E40" s="130"/>
      <c r="F40" s="130"/>
      <c r="G40" s="125"/>
      <c r="H40" s="126"/>
      <c r="I40" s="97"/>
    </row>
    <row r="41" spans="1:9" s="1" customFormat="1" ht="13.2">
      <c r="A41" s="128">
        <v>92</v>
      </c>
      <c r="B41" s="128"/>
      <c r="C41" s="129" t="s">
        <v>112</v>
      </c>
      <c r="D41" s="128" t="s">
        <v>8</v>
      </c>
      <c r="E41" s="128">
        <v>44</v>
      </c>
      <c r="F41" s="128"/>
      <c r="G41" s="125"/>
      <c r="H41" s="134">
        <f>F41*G41</f>
        <v>0</v>
      </c>
      <c r="I41" s="97"/>
    </row>
    <row r="42" spans="1:9" s="1" customFormat="1" ht="13.2">
      <c r="A42" s="128">
        <v>92</v>
      </c>
      <c r="B42" s="128"/>
      <c r="C42" s="129" t="s">
        <v>113</v>
      </c>
      <c r="D42" s="128" t="s">
        <v>8</v>
      </c>
      <c r="E42" s="128"/>
      <c r="F42" s="128"/>
      <c r="G42" s="125"/>
      <c r="H42" s="126"/>
      <c r="I42" s="97"/>
    </row>
    <row r="43" spans="1:9" s="1" customFormat="1" ht="13.2">
      <c r="A43" s="128">
        <v>92</v>
      </c>
      <c r="B43" s="128"/>
      <c r="C43" s="129" t="s">
        <v>114</v>
      </c>
      <c r="D43" s="128" t="s">
        <v>8</v>
      </c>
      <c r="E43" s="128"/>
      <c r="F43" s="128"/>
      <c r="G43" s="125"/>
      <c r="H43" s="126"/>
      <c r="I43" s="97"/>
    </row>
    <row r="44" spans="1:9" s="1" customFormat="1" ht="13.2">
      <c r="A44" s="128">
        <v>92</v>
      </c>
      <c r="B44" s="128"/>
      <c r="C44" s="129" t="s">
        <v>115</v>
      </c>
      <c r="D44" s="128" t="s">
        <v>8</v>
      </c>
      <c r="E44" s="128"/>
      <c r="F44" s="128"/>
      <c r="G44" s="125"/>
      <c r="H44" s="126"/>
      <c r="I44" s="97"/>
    </row>
    <row r="45" spans="1:9" s="1" customFormat="1" ht="13.2">
      <c r="A45" s="128">
        <v>92</v>
      </c>
      <c r="B45" s="128"/>
      <c r="C45" s="129" t="s">
        <v>116</v>
      </c>
      <c r="D45" s="128" t="s">
        <v>8</v>
      </c>
      <c r="E45" s="128"/>
      <c r="F45" s="128"/>
      <c r="G45" s="125"/>
      <c r="H45" s="126"/>
      <c r="I45" s="97"/>
    </row>
    <row r="46" spans="1:9" s="1" customFormat="1" ht="13.2">
      <c r="A46" s="128">
        <v>92</v>
      </c>
      <c r="B46" s="128"/>
      <c r="C46" s="129" t="s">
        <v>117</v>
      </c>
      <c r="D46" s="128" t="s">
        <v>8</v>
      </c>
      <c r="E46" s="128"/>
      <c r="F46" s="128"/>
      <c r="G46" s="125"/>
      <c r="H46" s="126"/>
      <c r="I46" s="97"/>
    </row>
    <row r="47" spans="1:9" s="1" customFormat="1" ht="13.2">
      <c r="A47" s="128">
        <v>92</v>
      </c>
      <c r="B47" s="128"/>
      <c r="C47" s="129" t="s">
        <v>118</v>
      </c>
      <c r="D47" s="128" t="s">
        <v>8</v>
      </c>
      <c r="E47" s="128"/>
      <c r="F47" s="128"/>
      <c r="G47" s="125"/>
      <c r="H47" s="126"/>
      <c r="I47" s="97"/>
    </row>
    <row r="48" spans="1:9" s="127" customFormat="1" ht="13.2">
      <c r="A48" s="123"/>
      <c r="B48" s="123"/>
      <c r="C48" s="124"/>
      <c r="D48" s="117"/>
      <c r="E48" s="107"/>
      <c r="F48" s="107"/>
      <c r="G48" s="125"/>
      <c r="H48" s="126"/>
      <c r="I48" s="97"/>
    </row>
    <row r="49" spans="1:9" s="127" customFormat="1" ht="13.2">
      <c r="A49" s="123" t="s">
        <v>11</v>
      </c>
      <c r="B49" s="123"/>
      <c r="C49" s="124" t="s">
        <v>21</v>
      </c>
      <c r="D49" s="117" t="s">
        <v>159</v>
      </c>
      <c r="E49" s="107"/>
      <c r="F49" s="107"/>
      <c r="G49" s="125"/>
      <c r="H49" s="134">
        <f>SUM(H38:H48)</f>
        <v>0</v>
      </c>
      <c r="I49" s="97"/>
    </row>
    <row r="50" spans="1:9" s="127" customFormat="1" ht="13.2">
      <c r="A50" s="123" t="s">
        <v>10</v>
      </c>
      <c r="B50" s="123" t="s">
        <v>160</v>
      </c>
      <c r="C50" s="124" t="s">
        <v>154</v>
      </c>
      <c r="D50" s="117"/>
      <c r="E50" s="107"/>
      <c r="F50" s="107"/>
      <c r="G50" s="125"/>
      <c r="H50" s="126"/>
      <c r="I50" s="97"/>
    </row>
    <row r="51" spans="1:9" s="127" customFormat="1" ht="13.2">
      <c r="A51" s="123">
        <v>102</v>
      </c>
      <c r="B51" s="123"/>
      <c r="C51" s="124" t="s">
        <v>156</v>
      </c>
      <c r="D51" s="117" t="s">
        <v>12</v>
      </c>
      <c r="E51" s="107">
        <v>40</v>
      </c>
      <c r="F51" s="107"/>
      <c r="G51" s="125"/>
      <c r="H51" s="134">
        <f>F51*G51</f>
        <v>0</v>
      </c>
      <c r="I51" s="97"/>
    </row>
    <row r="52" spans="1:9" s="127" customFormat="1" ht="13.2">
      <c r="A52" s="123">
        <v>102</v>
      </c>
      <c r="B52" s="123"/>
      <c r="C52" s="124" t="s">
        <v>73</v>
      </c>
      <c r="D52" s="117" t="s">
        <v>17</v>
      </c>
      <c r="E52" s="107">
        <v>44</v>
      </c>
      <c r="F52" s="107"/>
      <c r="G52" s="125"/>
      <c r="H52" s="134">
        <f>F52*G52</f>
        <v>0</v>
      </c>
      <c r="I52" s="97"/>
    </row>
    <row r="53" spans="1:9" s="127" customFormat="1" ht="13.2">
      <c r="A53" s="123" t="s">
        <v>11</v>
      </c>
      <c r="B53" s="123"/>
      <c r="C53" s="124" t="s">
        <v>21</v>
      </c>
      <c r="D53" s="117" t="s">
        <v>160</v>
      </c>
      <c r="E53" s="107"/>
      <c r="F53" s="107"/>
      <c r="G53" s="125"/>
      <c r="H53" s="134">
        <f>SUM(H51:H52)</f>
        <v>0</v>
      </c>
      <c r="I53" s="97"/>
    </row>
    <row r="54" spans="1:9" s="127" customFormat="1" ht="13.2">
      <c r="A54" s="123" t="s">
        <v>9</v>
      </c>
      <c r="B54" s="123"/>
      <c r="C54" s="124" t="s">
        <v>22</v>
      </c>
      <c r="D54" s="117">
        <v>5.4</v>
      </c>
      <c r="E54" s="107"/>
      <c r="F54" s="107"/>
      <c r="G54" s="125"/>
      <c r="H54" s="134">
        <f>H53+H49</f>
        <v>0</v>
      </c>
      <c r="I54" s="97"/>
    </row>
    <row r="55" spans="1:9" s="127" customFormat="1" ht="13.2">
      <c r="A55" s="123" t="s">
        <v>6</v>
      </c>
      <c r="B55" s="123">
        <v>5.5</v>
      </c>
      <c r="C55" s="124" t="s">
        <v>161</v>
      </c>
      <c r="D55" s="117" t="s">
        <v>15</v>
      </c>
      <c r="E55" s="107"/>
      <c r="F55" s="107"/>
      <c r="G55" s="125"/>
      <c r="H55" s="126"/>
      <c r="I55" s="97"/>
    </row>
    <row r="56" spans="1:9" s="127" customFormat="1" ht="13.2">
      <c r="A56" s="123" t="s">
        <v>6</v>
      </c>
      <c r="B56" s="123">
        <v>5.6</v>
      </c>
      <c r="C56" s="124" t="s">
        <v>49</v>
      </c>
      <c r="D56" s="117"/>
      <c r="E56" s="107"/>
      <c r="F56" s="107"/>
      <c r="G56" s="125"/>
      <c r="H56" s="126"/>
      <c r="I56" s="97"/>
    </row>
    <row r="57" spans="1:9" s="127" customFormat="1" ht="13.2">
      <c r="A57" s="123" t="s">
        <v>10</v>
      </c>
      <c r="B57" s="123"/>
      <c r="C57" s="124"/>
      <c r="D57" s="117"/>
      <c r="E57" s="107"/>
      <c r="F57" s="107"/>
      <c r="G57" s="125"/>
      <c r="H57" s="126"/>
      <c r="I57" s="97"/>
    </row>
    <row r="58" spans="1:9" s="127" customFormat="1" ht="13.2">
      <c r="A58" s="123">
        <v>31</v>
      </c>
      <c r="B58" s="123"/>
      <c r="C58" s="124" t="s">
        <v>119</v>
      </c>
      <c r="D58" s="117" t="s">
        <v>7</v>
      </c>
      <c r="E58" s="107">
        <v>18</v>
      </c>
      <c r="F58" s="107"/>
      <c r="G58" s="125"/>
      <c r="H58" s="134">
        <f>F58*G58</f>
        <v>0</v>
      </c>
      <c r="I58" s="97"/>
    </row>
    <row r="59" spans="1:9" s="127" customFormat="1" ht="13.2">
      <c r="A59" s="123">
        <v>31</v>
      </c>
      <c r="B59" s="123"/>
      <c r="C59" s="124" t="s">
        <v>120</v>
      </c>
      <c r="D59" s="117" t="s">
        <v>7</v>
      </c>
      <c r="E59" s="107">
        <v>18</v>
      </c>
      <c r="F59" s="107"/>
      <c r="G59" s="125"/>
      <c r="H59" s="134">
        <f t="shared" ref="H59:H62" si="0">F59*G59</f>
        <v>0</v>
      </c>
      <c r="I59" s="97"/>
    </row>
    <row r="60" spans="1:9" s="127" customFormat="1" ht="26.4">
      <c r="A60" s="123">
        <v>31</v>
      </c>
      <c r="B60" s="123"/>
      <c r="C60" s="124" t="s">
        <v>23</v>
      </c>
      <c r="D60" s="117" t="s">
        <v>12</v>
      </c>
      <c r="E60" s="107">
        <v>18</v>
      </c>
      <c r="F60" s="107"/>
      <c r="G60" s="125"/>
      <c r="H60" s="134">
        <f t="shared" si="0"/>
        <v>0</v>
      </c>
      <c r="I60" s="97"/>
    </row>
    <row r="61" spans="1:9" s="127" customFormat="1" ht="13.2">
      <c r="A61" s="123">
        <v>44</v>
      </c>
      <c r="B61" s="123"/>
      <c r="C61" s="124" t="s">
        <v>121</v>
      </c>
      <c r="D61" s="117" t="s">
        <v>8</v>
      </c>
      <c r="E61" s="107">
        <v>36</v>
      </c>
      <c r="F61" s="107"/>
      <c r="G61" s="125"/>
      <c r="H61" s="134">
        <f t="shared" si="0"/>
        <v>0</v>
      </c>
      <c r="I61" s="97"/>
    </row>
    <row r="62" spans="1:9" s="127" customFormat="1" ht="13.2">
      <c r="A62" s="123">
        <v>291</v>
      </c>
      <c r="B62" s="123"/>
      <c r="C62" s="124" t="s">
        <v>122</v>
      </c>
      <c r="D62" s="117" t="s">
        <v>8</v>
      </c>
      <c r="E62" s="107">
        <v>36</v>
      </c>
      <c r="F62" s="107"/>
      <c r="G62" s="125"/>
      <c r="H62" s="134">
        <f t="shared" si="0"/>
        <v>0</v>
      </c>
      <c r="I62" s="97"/>
    </row>
    <row r="63" spans="1:9" s="127" customFormat="1" ht="13.2">
      <c r="A63" s="123" t="s">
        <v>11</v>
      </c>
      <c r="B63" s="123"/>
      <c r="C63" s="124"/>
      <c r="D63" s="117"/>
      <c r="E63" s="107"/>
      <c r="F63" s="107"/>
      <c r="G63" s="125"/>
      <c r="H63" s="126"/>
      <c r="I63" s="97"/>
    </row>
    <row r="64" spans="1:9" s="127" customFormat="1" ht="13.2">
      <c r="A64" s="123" t="s">
        <v>9</v>
      </c>
      <c r="B64" s="123"/>
      <c r="C64" s="124" t="s">
        <v>22</v>
      </c>
      <c r="D64" s="117">
        <v>5.6</v>
      </c>
      <c r="E64" s="107"/>
      <c r="F64" s="107"/>
      <c r="G64" s="125"/>
      <c r="H64" s="126">
        <f>SUM(H58:H62)</f>
        <v>0</v>
      </c>
      <c r="I64" s="97"/>
    </row>
    <row r="65" spans="1:9" s="127" customFormat="1" ht="13.2">
      <c r="A65" s="123" t="s">
        <v>6</v>
      </c>
      <c r="B65" s="123">
        <v>5.7</v>
      </c>
      <c r="C65" s="124" t="s">
        <v>51</v>
      </c>
      <c r="D65" s="117"/>
      <c r="E65" s="107"/>
      <c r="F65" s="107"/>
      <c r="G65" s="125"/>
      <c r="H65" s="126"/>
      <c r="I65" s="97"/>
    </row>
    <row r="66" spans="1:9" s="127" customFormat="1" ht="13.2">
      <c r="A66" s="123" t="s">
        <v>10</v>
      </c>
      <c r="B66" s="123"/>
      <c r="C66" s="124"/>
      <c r="D66" s="117"/>
      <c r="E66" s="107"/>
      <c r="F66" s="107"/>
      <c r="G66" s="125"/>
      <c r="H66" s="126"/>
      <c r="I66" s="97"/>
    </row>
    <row r="67" spans="1:9" s="127" customFormat="1" ht="13.2">
      <c r="A67" s="123">
        <v>41</v>
      </c>
      <c r="B67" s="123"/>
      <c r="C67" s="124" t="s">
        <v>162</v>
      </c>
      <c r="D67" s="117" t="s">
        <v>12</v>
      </c>
      <c r="E67" s="107">
        <v>3</v>
      </c>
      <c r="F67" s="107"/>
      <c r="G67" s="125"/>
      <c r="H67" s="134">
        <f t="shared" ref="H67" si="1">F67*G67</f>
        <v>0</v>
      </c>
      <c r="I67" s="97"/>
    </row>
    <row r="68" spans="1:9" s="127" customFormat="1" ht="13.2">
      <c r="A68" s="123" t="s">
        <v>11</v>
      </c>
      <c r="B68" s="123"/>
      <c r="C68" s="124"/>
      <c r="D68" s="117"/>
      <c r="E68" s="107"/>
      <c r="F68" s="107"/>
      <c r="G68" s="125"/>
      <c r="H68" s="126"/>
      <c r="I68" s="97"/>
    </row>
    <row r="69" spans="1:9" s="127" customFormat="1" ht="13.2">
      <c r="A69" s="123" t="s">
        <v>6</v>
      </c>
      <c r="B69" s="123">
        <v>5.8</v>
      </c>
      <c r="C69" s="124" t="s">
        <v>53</v>
      </c>
      <c r="D69" s="117"/>
      <c r="E69" s="107"/>
      <c r="F69" s="107"/>
      <c r="G69" s="125"/>
      <c r="H69" s="126"/>
      <c r="I69" s="97"/>
    </row>
    <row r="70" spans="1:9" s="127" customFormat="1" ht="13.2">
      <c r="A70" s="123" t="s">
        <v>10</v>
      </c>
      <c r="B70" s="123"/>
      <c r="C70" s="124"/>
      <c r="D70" s="117"/>
      <c r="E70" s="107"/>
      <c r="F70" s="107"/>
      <c r="G70" s="125"/>
      <c r="H70" s="126"/>
      <c r="I70" s="97"/>
    </row>
    <row r="71" spans="1:9" s="127" customFormat="1" ht="26.4">
      <c r="A71" s="123">
        <v>41</v>
      </c>
      <c r="B71" s="123"/>
      <c r="C71" s="124" t="s">
        <v>163</v>
      </c>
      <c r="D71" s="117" t="s">
        <v>8</v>
      </c>
      <c r="E71" s="107">
        <v>30</v>
      </c>
      <c r="F71" s="107"/>
      <c r="G71" s="125"/>
      <c r="H71" s="134">
        <f t="shared" ref="H71" si="2">F71*G71</f>
        <v>0</v>
      </c>
      <c r="I71" s="97"/>
    </row>
    <row r="72" spans="1:9" s="127" customFormat="1" ht="13.2">
      <c r="A72" s="123" t="s">
        <v>11</v>
      </c>
      <c r="B72" s="123"/>
      <c r="C72" s="124"/>
      <c r="D72" s="117"/>
      <c r="E72" s="107"/>
      <c r="F72" s="107"/>
      <c r="G72" s="125"/>
      <c r="H72" s="126"/>
      <c r="I72" s="97"/>
    </row>
    <row r="73" spans="1:9" s="127" customFormat="1" ht="13.2">
      <c r="A73" s="123" t="s">
        <v>6</v>
      </c>
      <c r="B73" s="123">
        <v>5.9</v>
      </c>
      <c r="C73" s="124" t="s">
        <v>55</v>
      </c>
      <c r="D73" s="117"/>
      <c r="E73" s="107"/>
      <c r="F73" s="107"/>
      <c r="G73" s="125"/>
      <c r="H73" s="126"/>
      <c r="I73" s="97"/>
    </row>
    <row r="74" spans="1:9" s="127" customFormat="1" ht="13.2">
      <c r="A74" s="123" t="s">
        <v>10</v>
      </c>
      <c r="B74" s="123"/>
      <c r="C74" s="124"/>
      <c r="D74" s="117"/>
      <c r="E74" s="107"/>
      <c r="F74" s="107"/>
      <c r="G74" s="125"/>
      <c r="H74" s="126"/>
      <c r="I74" s="97"/>
    </row>
    <row r="75" spans="1:9" s="127" customFormat="1" ht="13.2">
      <c r="A75" s="123">
        <v>51</v>
      </c>
      <c r="B75" s="123"/>
      <c r="C75" s="124" t="s">
        <v>128</v>
      </c>
      <c r="D75" s="117" t="s">
        <v>8</v>
      </c>
      <c r="E75" s="107"/>
      <c r="F75" s="107"/>
      <c r="G75" s="125"/>
      <c r="H75" s="126"/>
      <c r="I75" s="97"/>
    </row>
    <row r="76" spans="1:9" s="127" customFormat="1" ht="13.2">
      <c r="A76" s="123">
        <v>51</v>
      </c>
      <c r="B76" s="123"/>
      <c r="C76" s="124" t="s">
        <v>124</v>
      </c>
      <c r="D76" s="117" t="s">
        <v>8</v>
      </c>
      <c r="E76" s="107"/>
      <c r="F76" s="107"/>
      <c r="G76" s="125"/>
      <c r="H76" s="126"/>
      <c r="I76" s="97"/>
    </row>
    <row r="77" spans="1:9" s="127" customFormat="1" ht="13.2">
      <c r="A77" s="123">
        <v>51</v>
      </c>
      <c r="B77" s="123"/>
      <c r="C77" s="124" t="s">
        <v>125</v>
      </c>
      <c r="D77" s="117" t="s">
        <v>8</v>
      </c>
      <c r="E77" s="107"/>
      <c r="F77" s="107"/>
      <c r="G77" s="125"/>
      <c r="H77" s="126"/>
      <c r="I77" s="97"/>
    </row>
    <row r="78" spans="1:9" s="127" customFormat="1" ht="13.2">
      <c r="A78" s="123">
        <v>51</v>
      </c>
      <c r="B78" s="123"/>
      <c r="C78" s="124" t="s">
        <v>126</v>
      </c>
      <c r="D78" s="117" t="s">
        <v>8</v>
      </c>
      <c r="E78" s="107"/>
      <c r="F78" s="107"/>
      <c r="G78" s="125"/>
      <c r="H78" s="126"/>
      <c r="I78" s="97"/>
    </row>
    <row r="79" spans="1:9" s="127" customFormat="1" ht="13.2">
      <c r="A79" s="123">
        <v>51</v>
      </c>
      <c r="B79" s="123"/>
      <c r="C79" s="124" t="s">
        <v>127</v>
      </c>
      <c r="D79" s="117" t="s">
        <v>8</v>
      </c>
      <c r="E79" s="107">
        <v>90</v>
      </c>
      <c r="F79" s="107"/>
      <c r="G79" s="125"/>
      <c r="H79" s="134">
        <f t="shared" ref="H79" si="3">F79*G79</f>
        <v>0</v>
      </c>
      <c r="I79" s="97"/>
    </row>
    <row r="80" spans="1:9" s="127" customFormat="1" ht="13.2">
      <c r="A80" s="123">
        <v>51</v>
      </c>
      <c r="B80" s="123"/>
      <c r="C80" s="124" t="s">
        <v>129</v>
      </c>
      <c r="D80" s="117" t="s">
        <v>8</v>
      </c>
      <c r="E80" s="107"/>
      <c r="F80" s="107"/>
      <c r="G80" s="125"/>
      <c r="H80" s="126"/>
      <c r="I80" s="97"/>
    </row>
    <row r="81" spans="1:9" s="127" customFormat="1" ht="13.2">
      <c r="A81" s="123">
        <v>51</v>
      </c>
      <c r="B81" s="123"/>
      <c r="C81" s="124" t="s">
        <v>130</v>
      </c>
      <c r="D81" s="117" t="s">
        <v>8</v>
      </c>
      <c r="E81" s="107"/>
      <c r="F81" s="107"/>
      <c r="G81" s="125"/>
      <c r="H81" s="126"/>
      <c r="I81" s="97"/>
    </row>
    <row r="82" spans="1:9" s="127" customFormat="1" ht="13.2">
      <c r="A82" s="123">
        <v>51</v>
      </c>
      <c r="B82" s="123"/>
      <c r="C82" s="124" t="s">
        <v>131</v>
      </c>
      <c r="D82" s="117" t="s">
        <v>8</v>
      </c>
      <c r="E82" s="107"/>
      <c r="F82" s="107"/>
      <c r="G82" s="125"/>
      <c r="H82" s="126"/>
      <c r="I82" s="97"/>
    </row>
    <row r="83" spans="1:9" s="127" customFormat="1" ht="13.2">
      <c r="A83" s="123">
        <v>51</v>
      </c>
      <c r="B83" s="123"/>
      <c r="C83" s="124" t="s">
        <v>132</v>
      </c>
      <c r="D83" s="117" t="s">
        <v>8</v>
      </c>
      <c r="E83" s="107"/>
      <c r="F83" s="107"/>
      <c r="G83" s="125"/>
      <c r="H83" s="126"/>
      <c r="I83" s="97"/>
    </row>
    <row r="84" spans="1:9" s="127" customFormat="1" ht="13.2">
      <c r="A84" s="123">
        <v>51</v>
      </c>
      <c r="B84" s="123"/>
      <c r="C84" s="124" t="s">
        <v>133</v>
      </c>
      <c r="D84" s="117" t="s">
        <v>8</v>
      </c>
      <c r="E84" s="107"/>
      <c r="F84" s="107"/>
      <c r="G84" s="125"/>
      <c r="H84" s="126"/>
      <c r="I84" s="97"/>
    </row>
    <row r="85" spans="1:9" s="127" customFormat="1" ht="13.2">
      <c r="A85" s="123">
        <v>291</v>
      </c>
      <c r="B85" s="123"/>
      <c r="C85" s="124" t="s">
        <v>94</v>
      </c>
      <c r="D85" s="117" t="s">
        <v>8</v>
      </c>
      <c r="E85" s="107"/>
      <c r="F85" s="107"/>
      <c r="G85" s="125"/>
      <c r="H85" s="126"/>
      <c r="I85" s="97"/>
    </row>
    <row r="86" spans="1:9" s="127" customFormat="1" ht="13.2">
      <c r="A86" s="123">
        <v>291</v>
      </c>
      <c r="B86" s="123"/>
      <c r="C86" s="124" t="s">
        <v>95</v>
      </c>
      <c r="D86" s="117" t="s">
        <v>8</v>
      </c>
      <c r="E86" s="107"/>
      <c r="F86" s="107"/>
      <c r="G86" s="125"/>
      <c r="H86" s="126"/>
      <c r="I86" s="97"/>
    </row>
    <row r="87" spans="1:9" s="127" customFormat="1" ht="13.2">
      <c r="A87" s="123">
        <v>291</v>
      </c>
      <c r="B87" s="123"/>
      <c r="C87" s="124" t="s">
        <v>96</v>
      </c>
      <c r="D87" s="117" t="s">
        <v>8</v>
      </c>
      <c r="E87" s="107"/>
      <c r="F87" s="107"/>
      <c r="G87" s="125"/>
      <c r="H87" s="126"/>
      <c r="I87" s="97"/>
    </row>
    <row r="88" spans="1:9" s="127" customFormat="1" ht="13.2">
      <c r="A88" s="123">
        <v>291</v>
      </c>
      <c r="B88" s="123"/>
      <c r="C88" s="124" t="s">
        <v>97</v>
      </c>
      <c r="D88" s="117" t="s">
        <v>8</v>
      </c>
      <c r="E88" s="107"/>
      <c r="F88" s="107"/>
      <c r="G88" s="125"/>
      <c r="H88" s="126"/>
      <c r="I88" s="97"/>
    </row>
    <row r="89" spans="1:9" s="127" customFormat="1" ht="13.2">
      <c r="A89" s="123">
        <v>291</v>
      </c>
      <c r="B89" s="123"/>
      <c r="C89" s="124" t="s">
        <v>93</v>
      </c>
      <c r="D89" s="117" t="s">
        <v>8</v>
      </c>
      <c r="E89" s="107"/>
      <c r="F89" s="107"/>
      <c r="G89" s="125"/>
      <c r="H89" s="126"/>
      <c r="I89" s="97"/>
    </row>
    <row r="90" spans="1:9" s="127" customFormat="1" ht="13.2">
      <c r="A90" s="123">
        <v>291</v>
      </c>
      <c r="B90" s="123"/>
      <c r="C90" s="124" t="s">
        <v>102</v>
      </c>
      <c r="D90" s="117" t="s">
        <v>8</v>
      </c>
      <c r="E90" s="107"/>
      <c r="F90" s="107"/>
      <c r="G90" s="125"/>
      <c r="H90" s="126"/>
      <c r="I90" s="97"/>
    </row>
    <row r="91" spans="1:9" s="127" customFormat="1" ht="13.2">
      <c r="A91" s="123">
        <v>291</v>
      </c>
      <c r="B91" s="123"/>
      <c r="C91" s="124" t="s">
        <v>101</v>
      </c>
      <c r="D91" s="117" t="s">
        <v>8</v>
      </c>
      <c r="E91" s="107"/>
      <c r="F91" s="107"/>
      <c r="G91" s="125"/>
      <c r="H91" s="126"/>
      <c r="I91" s="97"/>
    </row>
    <row r="92" spans="1:9" s="127" customFormat="1" ht="13.2">
      <c r="A92" s="123">
        <v>291</v>
      </c>
      <c r="B92" s="123"/>
      <c r="C92" s="124" t="s">
        <v>100</v>
      </c>
      <c r="D92" s="117" t="s">
        <v>8</v>
      </c>
      <c r="E92" s="107"/>
      <c r="F92" s="107"/>
      <c r="G92" s="125"/>
      <c r="H92" s="126"/>
      <c r="I92" s="97"/>
    </row>
    <row r="93" spans="1:9" s="127" customFormat="1" ht="13.2">
      <c r="A93" s="123">
        <v>291</v>
      </c>
      <c r="B93" s="123"/>
      <c r="C93" s="124" t="s">
        <v>99</v>
      </c>
      <c r="D93" s="117" t="s">
        <v>8</v>
      </c>
      <c r="E93" s="107"/>
      <c r="F93" s="107"/>
      <c r="G93" s="125"/>
      <c r="H93" s="126"/>
      <c r="I93" s="97"/>
    </row>
    <row r="94" spans="1:9" s="127" customFormat="1" ht="13.2">
      <c r="A94" s="123">
        <v>291</v>
      </c>
      <c r="B94" s="123"/>
      <c r="C94" s="124" t="s">
        <v>98</v>
      </c>
      <c r="D94" s="117" t="s">
        <v>8</v>
      </c>
      <c r="E94" s="107"/>
      <c r="F94" s="107"/>
      <c r="G94" s="125"/>
      <c r="H94" s="126"/>
      <c r="I94" s="97"/>
    </row>
    <row r="95" spans="1:9" s="127" customFormat="1" ht="13.2">
      <c r="A95" s="123"/>
      <c r="B95" s="123"/>
      <c r="C95" s="124" t="s">
        <v>56</v>
      </c>
      <c r="D95" s="117"/>
      <c r="E95" s="107"/>
      <c r="F95" s="107"/>
      <c r="G95" s="125"/>
      <c r="H95" s="126"/>
      <c r="I95" s="97"/>
    </row>
    <row r="96" spans="1:9" s="127" customFormat="1" ht="13.2">
      <c r="A96" s="123">
        <v>31</v>
      </c>
      <c r="B96" s="123"/>
      <c r="C96" s="124" t="s">
        <v>74</v>
      </c>
      <c r="D96" s="117" t="s">
        <v>7</v>
      </c>
      <c r="E96" s="107"/>
      <c r="F96" s="107"/>
      <c r="G96" s="125"/>
      <c r="H96" s="126"/>
      <c r="I96" s="97"/>
    </row>
    <row r="97" spans="1:9" s="127" customFormat="1" ht="13.2">
      <c r="A97" s="123">
        <v>31</v>
      </c>
      <c r="B97" s="123"/>
      <c r="C97" s="124" t="s">
        <v>75</v>
      </c>
      <c r="D97" s="117" t="s">
        <v>7</v>
      </c>
      <c r="E97" s="107"/>
      <c r="F97" s="107"/>
      <c r="G97" s="125"/>
      <c r="H97" s="126"/>
      <c r="I97" s="97"/>
    </row>
    <row r="98" spans="1:9" s="127" customFormat="1" ht="13.2">
      <c r="A98" s="123">
        <v>31</v>
      </c>
      <c r="B98" s="123"/>
      <c r="C98" s="124" t="s">
        <v>50</v>
      </c>
      <c r="D98" s="117" t="s">
        <v>7</v>
      </c>
      <c r="E98" s="107"/>
      <c r="F98" s="107"/>
      <c r="G98" s="125"/>
      <c r="H98" s="126"/>
      <c r="I98" s="97"/>
    </row>
    <row r="99" spans="1:9" s="127" customFormat="1" ht="13.2">
      <c r="A99" s="123">
        <v>31</v>
      </c>
      <c r="B99" s="123"/>
      <c r="C99" s="124" t="s">
        <v>16</v>
      </c>
      <c r="D99" s="117" t="s">
        <v>7</v>
      </c>
      <c r="E99" s="107"/>
      <c r="F99" s="107"/>
      <c r="G99" s="125"/>
      <c r="H99" s="126"/>
      <c r="I99" s="97"/>
    </row>
    <row r="100" spans="1:9" s="127" customFormat="1" ht="13.2">
      <c r="A100" s="123">
        <v>31</v>
      </c>
      <c r="B100" s="123"/>
      <c r="C100" s="124" t="s">
        <v>57</v>
      </c>
      <c r="D100" s="117" t="s">
        <v>7</v>
      </c>
      <c r="E100" s="107">
        <v>18</v>
      </c>
      <c r="F100" s="107"/>
      <c r="G100" s="125"/>
      <c r="H100" s="134">
        <f t="shared" ref="H100" si="4">F100*G100</f>
        <v>0</v>
      </c>
      <c r="I100" s="97"/>
    </row>
    <row r="101" spans="1:9" s="127" customFormat="1" ht="13.2">
      <c r="A101" s="123">
        <v>31</v>
      </c>
      <c r="B101" s="123"/>
      <c r="C101" s="124" t="s">
        <v>58</v>
      </c>
      <c r="D101" s="117" t="s">
        <v>7</v>
      </c>
      <c r="E101" s="107"/>
      <c r="F101" s="107"/>
      <c r="G101" s="125"/>
      <c r="H101" s="126"/>
      <c r="I101" s="97"/>
    </row>
    <row r="102" spans="1:9" s="127" customFormat="1" ht="13.2">
      <c r="A102" s="123">
        <v>31</v>
      </c>
      <c r="B102" s="123"/>
      <c r="C102" s="124" t="s">
        <v>54</v>
      </c>
      <c r="D102" s="117" t="s">
        <v>7</v>
      </c>
      <c r="E102" s="107"/>
      <c r="F102" s="107"/>
      <c r="G102" s="125"/>
      <c r="H102" s="126"/>
      <c r="I102" s="97"/>
    </row>
    <row r="103" spans="1:9" s="127" customFormat="1" ht="13.2">
      <c r="A103" s="123">
        <v>31</v>
      </c>
      <c r="B103" s="123"/>
      <c r="C103" s="124" t="s">
        <v>59</v>
      </c>
      <c r="D103" s="117" t="s">
        <v>7</v>
      </c>
      <c r="E103" s="107"/>
      <c r="F103" s="107"/>
      <c r="G103" s="125"/>
      <c r="H103" s="126"/>
      <c r="I103" s="97"/>
    </row>
    <row r="104" spans="1:9" s="127" customFormat="1" ht="13.2">
      <c r="A104" s="123">
        <v>31</v>
      </c>
      <c r="B104" s="123"/>
      <c r="C104" s="124" t="s">
        <v>60</v>
      </c>
      <c r="D104" s="117" t="s">
        <v>7</v>
      </c>
      <c r="E104" s="107"/>
      <c r="F104" s="107"/>
      <c r="G104" s="125"/>
      <c r="H104" s="126"/>
      <c r="I104" s="97"/>
    </row>
    <row r="105" spans="1:9" s="127" customFormat="1" ht="13.2">
      <c r="A105" s="123">
        <v>31</v>
      </c>
      <c r="B105" s="123"/>
      <c r="C105" s="124" t="s">
        <v>52</v>
      </c>
      <c r="D105" s="117" t="s">
        <v>7</v>
      </c>
      <c r="E105" s="107"/>
      <c r="F105" s="107"/>
      <c r="G105" s="125"/>
      <c r="H105" s="126"/>
      <c r="I105" s="97"/>
    </row>
    <row r="106" spans="1:9" s="127" customFormat="1" ht="13.2">
      <c r="A106" s="123">
        <v>31</v>
      </c>
      <c r="B106" s="123"/>
      <c r="C106" s="124" t="s">
        <v>61</v>
      </c>
      <c r="D106" s="117" t="s">
        <v>7</v>
      </c>
      <c r="E106" s="107"/>
      <c r="F106" s="107"/>
      <c r="G106" s="125"/>
      <c r="H106" s="126"/>
      <c r="I106" s="97"/>
    </row>
    <row r="107" spans="1:9" s="127" customFormat="1" ht="39.6">
      <c r="A107" s="123">
        <v>31</v>
      </c>
      <c r="B107" s="123"/>
      <c r="C107" s="124" t="s">
        <v>62</v>
      </c>
      <c r="D107" s="117" t="s">
        <v>12</v>
      </c>
      <c r="E107" s="107"/>
      <c r="F107" s="107"/>
      <c r="G107" s="125"/>
      <c r="H107" s="126"/>
      <c r="I107" s="97"/>
    </row>
    <row r="108" spans="1:9" s="127" customFormat="1" ht="13.2">
      <c r="A108" s="123"/>
      <c r="B108" s="123"/>
      <c r="C108" s="124" t="s">
        <v>45</v>
      </c>
      <c r="D108" s="117" t="s">
        <v>15</v>
      </c>
      <c r="E108" s="107"/>
      <c r="F108" s="107"/>
      <c r="G108" s="125"/>
      <c r="H108" s="126"/>
      <c r="I108" s="97"/>
    </row>
    <row r="109" spans="1:9" s="127" customFormat="1" ht="13.2">
      <c r="A109" s="123" t="s">
        <v>11</v>
      </c>
      <c r="B109" s="123"/>
      <c r="C109" s="124"/>
      <c r="D109" s="117"/>
      <c r="E109" s="107"/>
      <c r="F109" s="107"/>
      <c r="G109" s="125"/>
      <c r="H109" s="126"/>
      <c r="I109" s="97"/>
    </row>
    <row r="110" spans="1:9" s="127" customFormat="1" ht="13.2">
      <c r="A110" s="123" t="s">
        <v>10</v>
      </c>
      <c r="B110" s="123"/>
      <c r="C110" s="124" t="s">
        <v>135</v>
      </c>
      <c r="D110" s="117"/>
      <c r="E110" s="107"/>
      <c r="F110" s="107"/>
      <c r="G110" s="125"/>
      <c r="H110" s="126"/>
      <c r="I110" s="97"/>
    </row>
    <row r="111" spans="1:9" s="127" customFormat="1" ht="13.2">
      <c r="A111" s="123">
        <v>51</v>
      </c>
      <c r="B111" s="123"/>
      <c r="C111" s="124" t="s">
        <v>134</v>
      </c>
      <c r="D111" s="117" t="s">
        <v>8</v>
      </c>
      <c r="E111" s="107">
        <v>352</v>
      </c>
      <c r="F111" s="107"/>
      <c r="G111" s="125"/>
      <c r="H111" s="134">
        <f t="shared" ref="H111:H113" si="5">F111*G111</f>
        <v>0</v>
      </c>
      <c r="I111" s="97"/>
    </row>
    <row r="112" spans="1:9" s="127" customFormat="1" ht="13.2">
      <c r="A112" s="123">
        <v>31</v>
      </c>
      <c r="B112" s="123"/>
      <c r="C112" s="124" t="s">
        <v>63</v>
      </c>
      <c r="D112" s="117" t="s">
        <v>17</v>
      </c>
      <c r="E112" s="107">
        <v>18</v>
      </c>
      <c r="F112" s="107"/>
      <c r="G112" s="125"/>
      <c r="H112" s="134">
        <f t="shared" si="5"/>
        <v>0</v>
      </c>
      <c r="I112" s="97"/>
    </row>
    <row r="113" spans="1:9" s="127" customFormat="1" ht="13.2">
      <c r="A113" s="123">
        <v>31</v>
      </c>
      <c r="B113" s="123"/>
      <c r="C113" s="124" t="s">
        <v>85</v>
      </c>
      <c r="D113" s="117" t="s">
        <v>17</v>
      </c>
      <c r="E113" s="107">
        <v>4</v>
      </c>
      <c r="F113" s="107"/>
      <c r="G113" s="125"/>
      <c r="H113" s="134">
        <f t="shared" si="5"/>
        <v>0</v>
      </c>
      <c r="I113" s="97"/>
    </row>
    <row r="114" spans="1:9" s="127" customFormat="1" ht="13.2">
      <c r="A114" s="123" t="s">
        <v>11</v>
      </c>
      <c r="B114" s="123"/>
      <c r="C114" s="124"/>
      <c r="D114" s="117"/>
      <c r="E114" s="107"/>
      <c r="F114" s="107"/>
      <c r="G114" s="125"/>
      <c r="H114" s="126"/>
      <c r="I114" s="97"/>
    </row>
    <row r="115" spans="1:9" s="127" customFormat="1" ht="13.2">
      <c r="A115" s="123" t="s">
        <v>9</v>
      </c>
      <c r="B115" s="123"/>
      <c r="C115" s="124" t="s">
        <v>22</v>
      </c>
      <c r="D115" s="117">
        <v>5.9</v>
      </c>
      <c r="E115" s="107"/>
      <c r="F115" s="107"/>
      <c r="G115" s="125"/>
      <c r="H115" s="126">
        <f>SUM(H75:H113)</f>
        <v>0</v>
      </c>
      <c r="I115" s="97"/>
    </row>
    <row r="116" spans="1:9" s="127" customFormat="1" ht="13.2">
      <c r="A116" s="123" t="s">
        <v>6</v>
      </c>
      <c r="B116" s="131" t="s">
        <v>169</v>
      </c>
      <c r="C116" s="124" t="s">
        <v>64</v>
      </c>
      <c r="D116" s="117"/>
      <c r="E116" s="107"/>
      <c r="F116" s="107"/>
      <c r="G116" s="125"/>
      <c r="H116" s="126"/>
      <c r="I116" s="97"/>
    </row>
    <row r="117" spans="1:9" s="127" customFormat="1" ht="13.2">
      <c r="A117" s="123" t="s">
        <v>10</v>
      </c>
      <c r="B117" s="123"/>
      <c r="C117" s="124"/>
      <c r="D117" s="117"/>
      <c r="E117" s="107"/>
      <c r="F117" s="107"/>
      <c r="G117" s="125"/>
      <c r="H117" s="126"/>
      <c r="I117" s="97"/>
    </row>
    <row r="118" spans="1:9" s="127" customFormat="1" ht="13.2">
      <c r="A118" s="123">
        <v>51</v>
      </c>
      <c r="B118" s="123"/>
      <c r="C118" s="124" t="s">
        <v>65</v>
      </c>
      <c r="D118" s="117" t="s">
        <v>8</v>
      </c>
      <c r="E118" s="107">
        <v>34</v>
      </c>
      <c r="F118" s="107"/>
      <c r="G118" s="125"/>
      <c r="H118" s="134">
        <f t="shared" ref="H118" si="6">F118*G118</f>
        <v>0</v>
      </c>
      <c r="I118" s="97"/>
    </row>
    <row r="119" spans="1:9" s="127" customFormat="1" ht="13.2">
      <c r="A119" s="123">
        <v>51</v>
      </c>
      <c r="B119" s="123"/>
      <c r="C119" s="124" t="s">
        <v>66</v>
      </c>
      <c r="D119" s="117" t="s">
        <v>8</v>
      </c>
      <c r="E119" s="107"/>
      <c r="F119" s="107"/>
      <c r="G119" s="125"/>
      <c r="H119" s="126"/>
      <c r="I119" s="97"/>
    </row>
    <row r="120" spans="1:9" s="127" customFormat="1" ht="13.2">
      <c r="A120" s="123">
        <v>51</v>
      </c>
      <c r="B120" s="123"/>
      <c r="C120" s="124" t="s">
        <v>67</v>
      </c>
      <c r="D120" s="117" t="s">
        <v>8</v>
      </c>
      <c r="E120" s="107">
        <v>65</v>
      </c>
      <c r="F120" s="107"/>
      <c r="G120" s="125"/>
      <c r="H120" s="134">
        <f t="shared" ref="H120:H121" si="7">F120*G120</f>
        <v>0</v>
      </c>
      <c r="I120" s="97"/>
    </row>
    <row r="121" spans="1:9" s="127" customFormat="1" ht="13.2">
      <c r="A121" s="123">
        <v>51</v>
      </c>
      <c r="B121" s="123"/>
      <c r="C121" s="124" t="s">
        <v>76</v>
      </c>
      <c r="D121" s="117" t="s">
        <v>8</v>
      </c>
      <c r="E121" s="107">
        <v>34.5</v>
      </c>
      <c r="F121" s="107"/>
      <c r="G121" s="125"/>
      <c r="H121" s="134">
        <f t="shared" si="7"/>
        <v>0</v>
      </c>
      <c r="I121" s="97"/>
    </row>
    <row r="122" spans="1:9" s="127" customFormat="1" ht="13.2">
      <c r="A122" s="123">
        <v>51</v>
      </c>
      <c r="B122" s="123"/>
      <c r="C122" s="124" t="s">
        <v>77</v>
      </c>
      <c r="D122" s="117" t="s">
        <v>8</v>
      </c>
      <c r="E122" s="107"/>
      <c r="F122" s="107"/>
      <c r="G122" s="125"/>
      <c r="H122" s="126"/>
      <c r="I122" s="97"/>
    </row>
    <row r="123" spans="1:9" s="127" customFormat="1" ht="13.2">
      <c r="A123" s="123">
        <v>51</v>
      </c>
      <c r="B123" s="123"/>
      <c r="C123" s="124" t="s">
        <v>78</v>
      </c>
      <c r="D123" s="117" t="s">
        <v>8</v>
      </c>
      <c r="E123" s="107"/>
      <c r="F123" s="107"/>
      <c r="G123" s="125"/>
      <c r="H123" s="126"/>
      <c r="I123" s="97"/>
    </row>
    <row r="124" spans="1:9" s="127" customFormat="1" ht="13.2">
      <c r="A124" s="123">
        <v>51</v>
      </c>
      <c r="B124" s="123"/>
      <c r="C124" s="124" t="s">
        <v>79</v>
      </c>
      <c r="D124" s="117" t="s">
        <v>8</v>
      </c>
      <c r="E124" s="107"/>
      <c r="F124" s="107"/>
      <c r="G124" s="125"/>
      <c r="H124" s="126"/>
      <c r="I124" s="97"/>
    </row>
    <row r="125" spans="1:9" s="127" customFormat="1" ht="13.2">
      <c r="A125" s="123">
        <v>51</v>
      </c>
      <c r="B125" s="123"/>
      <c r="C125" s="124" t="s">
        <v>80</v>
      </c>
      <c r="D125" s="117" t="s">
        <v>8</v>
      </c>
      <c r="E125" s="107"/>
      <c r="F125" s="107"/>
      <c r="G125" s="125"/>
      <c r="H125" s="126"/>
      <c r="I125" s="97"/>
    </row>
    <row r="126" spans="1:9" s="127" customFormat="1" ht="13.2">
      <c r="A126" s="123">
        <v>51</v>
      </c>
      <c r="B126" s="123"/>
      <c r="C126" s="124" t="s">
        <v>81</v>
      </c>
      <c r="D126" s="117" t="s">
        <v>8</v>
      </c>
      <c r="E126" s="107"/>
      <c r="F126" s="107"/>
      <c r="G126" s="125"/>
      <c r="H126" s="126"/>
      <c r="I126" s="97"/>
    </row>
    <row r="127" spans="1:9" s="127" customFormat="1" ht="13.2">
      <c r="A127" s="123">
        <v>51</v>
      </c>
      <c r="B127" s="123"/>
      <c r="C127" s="124" t="s">
        <v>82</v>
      </c>
      <c r="D127" s="117" t="s">
        <v>8</v>
      </c>
      <c r="E127" s="107"/>
      <c r="F127" s="107"/>
      <c r="G127" s="125"/>
      <c r="H127" s="126"/>
      <c r="I127" s="97"/>
    </row>
    <row r="128" spans="1:9" s="127" customFormat="1" ht="13.2">
      <c r="A128" s="123">
        <v>51</v>
      </c>
      <c r="B128" s="123"/>
      <c r="C128" s="124" t="s">
        <v>83</v>
      </c>
      <c r="D128" s="117" t="s">
        <v>8</v>
      </c>
      <c r="E128" s="107"/>
      <c r="F128" s="107"/>
      <c r="G128" s="125"/>
      <c r="H128" s="126"/>
      <c r="I128" s="97"/>
    </row>
    <row r="129" spans="1:9" s="127" customFormat="1" ht="13.2">
      <c r="A129" s="123">
        <v>51</v>
      </c>
      <c r="B129" s="123"/>
      <c r="C129" s="124" t="s">
        <v>138</v>
      </c>
      <c r="D129" s="117" t="s">
        <v>12</v>
      </c>
      <c r="E129" s="107">
        <v>44</v>
      </c>
      <c r="F129" s="107"/>
      <c r="G129" s="125"/>
      <c r="H129" s="134">
        <f t="shared" ref="H129" si="8">F129*G129</f>
        <v>0</v>
      </c>
      <c r="I129" s="97"/>
    </row>
    <row r="130" spans="1:9" s="127" customFormat="1" ht="13.2">
      <c r="A130" s="123"/>
      <c r="B130" s="123"/>
      <c r="C130" s="124" t="s">
        <v>68</v>
      </c>
      <c r="D130" s="117" t="s">
        <v>20</v>
      </c>
      <c r="E130" s="107"/>
      <c r="F130" s="107"/>
      <c r="G130" s="125"/>
      <c r="H130" s="126"/>
      <c r="I130" s="97"/>
    </row>
    <row r="131" spans="1:9" s="127" customFormat="1" ht="13.2">
      <c r="A131" s="123"/>
      <c r="B131" s="123"/>
      <c r="C131" s="124" t="s">
        <v>69</v>
      </c>
      <c r="D131" s="117" t="s">
        <v>20</v>
      </c>
      <c r="E131" s="107"/>
      <c r="F131" s="107"/>
      <c r="G131" s="125"/>
      <c r="H131" s="126"/>
      <c r="I131" s="97"/>
    </row>
    <row r="132" spans="1:9" s="127" customFormat="1" ht="13.2">
      <c r="A132" s="123"/>
      <c r="B132" s="123"/>
      <c r="C132" s="124" t="s">
        <v>70</v>
      </c>
      <c r="D132" s="117" t="s">
        <v>123</v>
      </c>
      <c r="E132" s="107"/>
      <c r="F132" s="107"/>
      <c r="G132" s="125"/>
      <c r="H132" s="126"/>
      <c r="I132" s="97"/>
    </row>
    <row r="133" spans="1:9" s="127" customFormat="1" ht="26.4">
      <c r="A133" s="123"/>
      <c r="B133" s="123"/>
      <c r="C133" s="124" t="s">
        <v>71</v>
      </c>
      <c r="D133" s="117" t="s">
        <v>20</v>
      </c>
      <c r="E133" s="107"/>
      <c r="F133" s="107"/>
      <c r="G133" s="125"/>
      <c r="H133" s="126"/>
      <c r="I133" s="97"/>
    </row>
    <row r="134" spans="1:9" s="127" customFormat="1" ht="13.2">
      <c r="A134" s="123"/>
      <c r="B134" s="123"/>
      <c r="C134" s="124" t="s">
        <v>72</v>
      </c>
      <c r="D134" s="117" t="s">
        <v>123</v>
      </c>
      <c r="E134" s="107"/>
      <c r="F134" s="107"/>
      <c r="G134" s="125"/>
      <c r="H134" s="126"/>
      <c r="I134" s="97"/>
    </row>
    <row r="135" spans="1:9" s="127" customFormat="1" ht="13.2">
      <c r="A135" s="123"/>
      <c r="B135" s="123"/>
      <c r="C135" s="124" t="s">
        <v>84</v>
      </c>
      <c r="D135" s="117" t="s">
        <v>20</v>
      </c>
      <c r="E135" s="107"/>
      <c r="F135" s="107"/>
      <c r="G135" s="125"/>
      <c r="H135" s="126"/>
      <c r="I135" s="97"/>
    </row>
    <row r="136" spans="1:9" s="127" customFormat="1" ht="13.2">
      <c r="A136" s="123" t="s">
        <v>11</v>
      </c>
      <c r="B136" s="123"/>
      <c r="C136" s="124"/>
      <c r="D136" s="117"/>
      <c r="E136" s="107"/>
      <c r="F136" s="107"/>
      <c r="G136" s="125"/>
      <c r="H136" s="126"/>
      <c r="I136" s="97"/>
    </row>
    <row r="137" spans="1:9" s="127" customFormat="1" ht="13.2">
      <c r="A137" s="123" t="s">
        <v>9</v>
      </c>
      <c r="B137" s="123"/>
      <c r="C137" s="124" t="s">
        <v>22</v>
      </c>
      <c r="D137" s="117" t="s">
        <v>169</v>
      </c>
      <c r="E137" s="107"/>
      <c r="F137" s="107"/>
      <c r="G137" s="125"/>
      <c r="H137" s="126">
        <f>SUM(H118:H135)</f>
        <v>0</v>
      </c>
      <c r="I137" s="97"/>
    </row>
    <row r="138" spans="1:9" s="127" customFormat="1" ht="13.2">
      <c r="A138" s="123" t="s">
        <v>6</v>
      </c>
      <c r="B138" s="123">
        <v>5.1100000000000003</v>
      </c>
      <c r="C138" s="124" t="s">
        <v>90</v>
      </c>
      <c r="D138" s="117"/>
      <c r="E138" s="107"/>
      <c r="F138" s="107"/>
      <c r="G138" s="125"/>
      <c r="H138" s="126"/>
      <c r="I138" s="97"/>
    </row>
    <row r="139" spans="1:9" s="127" customFormat="1" ht="13.2">
      <c r="A139" s="123" t="s">
        <v>10</v>
      </c>
      <c r="B139" s="123" t="s">
        <v>170</v>
      </c>
      <c r="C139" s="124" t="s">
        <v>46</v>
      </c>
      <c r="D139" s="117" t="s">
        <v>15</v>
      </c>
      <c r="E139" s="107"/>
      <c r="F139" s="107"/>
      <c r="G139" s="125"/>
      <c r="H139" s="126"/>
      <c r="I139" s="97"/>
    </row>
    <row r="140" spans="1:9" s="127" customFormat="1" ht="13.2">
      <c r="A140" s="123" t="s">
        <v>10</v>
      </c>
      <c r="B140" s="123" t="s">
        <v>171</v>
      </c>
      <c r="C140" s="124" t="s">
        <v>191</v>
      </c>
      <c r="D140" s="117"/>
      <c r="E140" s="107"/>
      <c r="F140" s="107"/>
      <c r="G140" s="125"/>
      <c r="H140" s="126"/>
      <c r="I140" s="97"/>
    </row>
    <row r="141" spans="1:9" s="127" customFormat="1" ht="13.2">
      <c r="A141" s="123"/>
      <c r="B141" s="123"/>
      <c r="C141" s="124" t="s">
        <v>192</v>
      </c>
      <c r="D141" s="117" t="s">
        <v>12</v>
      </c>
      <c r="E141" s="107">
        <v>23</v>
      </c>
      <c r="F141" s="107"/>
      <c r="G141" s="125"/>
      <c r="H141" s="134">
        <f t="shared" ref="H141" si="9">F141*G141</f>
        <v>0</v>
      </c>
      <c r="I141" s="97"/>
    </row>
    <row r="142" spans="1:9" s="127" customFormat="1" ht="13.2">
      <c r="A142" s="123" t="s">
        <v>11</v>
      </c>
      <c r="B142" s="123"/>
      <c r="C142" s="124"/>
      <c r="D142" s="117"/>
      <c r="E142" s="107"/>
      <c r="F142" s="107"/>
      <c r="G142" s="125"/>
      <c r="H142" s="126"/>
      <c r="I142" s="97"/>
    </row>
    <row r="143" spans="1:9" s="127" customFormat="1" ht="13.2">
      <c r="A143" s="123" t="s">
        <v>10</v>
      </c>
      <c r="B143" s="123" t="s">
        <v>172</v>
      </c>
      <c r="C143" s="124" t="s">
        <v>86</v>
      </c>
      <c r="D143" s="117"/>
      <c r="E143" s="107"/>
      <c r="F143" s="107"/>
      <c r="G143" s="125"/>
      <c r="H143" s="126"/>
      <c r="I143" s="97"/>
    </row>
    <row r="144" spans="1:9" s="127" customFormat="1" ht="26.4">
      <c r="A144" s="123"/>
      <c r="B144" s="123"/>
      <c r="C144" s="124" t="s">
        <v>87</v>
      </c>
      <c r="D144" s="117" t="s">
        <v>14</v>
      </c>
      <c r="E144" s="107">
        <v>5</v>
      </c>
      <c r="F144" s="107"/>
      <c r="G144" s="125"/>
      <c r="H144" s="134">
        <f t="shared" ref="H144:H145" si="10">F144*G144</f>
        <v>0</v>
      </c>
      <c r="I144" s="97"/>
    </row>
    <row r="145" spans="1:9" s="127" customFormat="1" ht="26.4">
      <c r="A145" s="123"/>
      <c r="B145" s="123"/>
      <c r="C145" s="124" t="s">
        <v>164</v>
      </c>
      <c r="D145" s="117" t="s">
        <v>14</v>
      </c>
      <c r="E145" s="107">
        <v>2</v>
      </c>
      <c r="F145" s="107"/>
      <c r="G145" s="125"/>
      <c r="H145" s="134">
        <f t="shared" si="10"/>
        <v>0</v>
      </c>
      <c r="I145" s="97"/>
    </row>
    <row r="146" spans="1:9" s="127" customFormat="1" ht="13.2">
      <c r="A146" s="123" t="s">
        <v>11</v>
      </c>
      <c r="B146" s="123"/>
      <c r="C146" s="124"/>
      <c r="D146" s="117"/>
      <c r="E146" s="107"/>
      <c r="F146" s="107"/>
      <c r="G146" s="125"/>
      <c r="H146" s="126"/>
      <c r="I146" s="97"/>
    </row>
    <row r="147" spans="1:9" s="127" customFormat="1" ht="13.2">
      <c r="A147" s="123" t="s">
        <v>10</v>
      </c>
      <c r="B147" s="123" t="s">
        <v>173</v>
      </c>
      <c r="C147" s="124" t="s">
        <v>165</v>
      </c>
      <c r="D147" s="117"/>
      <c r="E147" s="107"/>
      <c r="F147" s="107"/>
      <c r="G147" s="125"/>
      <c r="H147" s="126"/>
      <c r="I147" s="97"/>
    </row>
    <row r="148" spans="1:9" s="127" customFormat="1" ht="26.4">
      <c r="A148" s="123"/>
      <c r="B148" s="123"/>
      <c r="C148" s="124" t="s">
        <v>166</v>
      </c>
      <c r="D148" s="117" t="s">
        <v>12</v>
      </c>
      <c r="E148" s="107">
        <v>14</v>
      </c>
      <c r="F148" s="107"/>
      <c r="G148" s="125"/>
      <c r="H148" s="134">
        <f t="shared" ref="H148" si="11">F148*G148</f>
        <v>0</v>
      </c>
      <c r="I148" s="97"/>
    </row>
    <row r="149" spans="1:9" s="127" customFormat="1" ht="13.2">
      <c r="A149" s="123" t="s">
        <v>11</v>
      </c>
      <c r="B149" s="123"/>
      <c r="C149" s="124"/>
      <c r="D149" s="117"/>
      <c r="E149" s="107"/>
      <c r="F149" s="107"/>
      <c r="G149" s="125"/>
      <c r="H149" s="126"/>
      <c r="I149" s="97"/>
    </row>
    <row r="150" spans="1:9" s="127" customFormat="1" ht="13.2">
      <c r="A150" s="123" t="s">
        <v>10</v>
      </c>
      <c r="B150" s="123" t="s">
        <v>174</v>
      </c>
      <c r="C150" s="124" t="s">
        <v>167</v>
      </c>
      <c r="D150" s="117"/>
      <c r="E150" s="107"/>
      <c r="F150" s="107"/>
      <c r="G150" s="125"/>
      <c r="H150" s="126"/>
      <c r="I150" s="97"/>
    </row>
    <row r="151" spans="1:9" s="127" customFormat="1" ht="26.4">
      <c r="A151" s="123"/>
      <c r="B151" s="123"/>
      <c r="C151" s="124" t="s">
        <v>136</v>
      </c>
      <c r="D151" s="117" t="s">
        <v>12</v>
      </c>
      <c r="E151" s="107">
        <v>3</v>
      </c>
      <c r="F151" s="107"/>
      <c r="G151" s="125"/>
      <c r="H151" s="134">
        <f t="shared" ref="H151" si="12">F151*G151</f>
        <v>0</v>
      </c>
      <c r="I151" s="97"/>
    </row>
    <row r="152" spans="1:9" s="127" customFormat="1" ht="13.2">
      <c r="A152" s="123" t="s">
        <v>11</v>
      </c>
      <c r="B152" s="123"/>
      <c r="C152" s="124"/>
      <c r="D152" s="117"/>
      <c r="E152" s="107"/>
      <c r="F152" s="107"/>
      <c r="G152" s="125"/>
      <c r="H152" s="126"/>
      <c r="I152" s="97"/>
    </row>
    <row r="153" spans="1:9" s="127" customFormat="1" ht="13.2">
      <c r="A153" s="123" t="s">
        <v>10</v>
      </c>
      <c r="B153" s="123" t="s">
        <v>175</v>
      </c>
      <c r="C153" s="124" t="s">
        <v>88</v>
      </c>
      <c r="D153" s="117"/>
      <c r="E153" s="107"/>
      <c r="F153" s="107"/>
      <c r="G153" s="125"/>
      <c r="H153" s="126"/>
      <c r="I153" s="97"/>
    </row>
    <row r="154" spans="1:9" s="127" customFormat="1" ht="26.4">
      <c r="A154" s="123"/>
      <c r="B154" s="123"/>
      <c r="C154" s="124" t="s">
        <v>168</v>
      </c>
      <c r="D154" s="117" t="s">
        <v>14</v>
      </c>
      <c r="E154" s="107">
        <v>5</v>
      </c>
      <c r="F154" s="107"/>
      <c r="G154" s="125"/>
      <c r="H154" s="134">
        <f t="shared" ref="H154" si="13">F154*G154</f>
        <v>0</v>
      </c>
      <c r="I154" s="97"/>
    </row>
    <row r="155" spans="1:9" s="127" customFormat="1" ht="13.2">
      <c r="A155" s="123" t="s">
        <v>11</v>
      </c>
      <c r="B155" s="123"/>
      <c r="C155" s="124"/>
      <c r="D155" s="117"/>
      <c r="E155" s="107"/>
      <c r="F155" s="107"/>
      <c r="G155" s="125"/>
      <c r="H155" s="126"/>
      <c r="I155" s="97"/>
    </row>
    <row r="156" spans="1:9" s="127" customFormat="1" ht="13.2">
      <c r="A156" s="123" t="s">
        <v>9</v>
      </c>
      <c r="B156" s="123"/>
      <c r="C156" s="124" t="s">
        <v>22</v>
      </c>
      <c r="D156" s="117">
        <v>5.1100000000000003</v>
      </c>
      <c r="E156" s="107"/>
      <c r="F156" s="107"/>
      <c r="G156" s="125"/>
      <c r="H156" s="126">
        <f>SUM(H140:H154)</f>
        <v>0</v>
      </c>
      <c r="I156" s="97"/>
    </row>
    <row r="157" spans="1:9" s="127" customFormat="1" ht="13.2">
      <c r="A157" s="123" t="s">
        <v>6</v>
      </c>
      <c r="B157" s="123">
        <v>5.12</v>
      </c>
      <c r="C157" s="124" t="s">
        <v>139</v>
      </c>
      <c r="D157" s="117"/>
      <c r="E157" s="107"/>
      <c r="F157" s="107"/>
      <c r="G157" s="125"/>
      <c r="H157" s="126"/>
      <c r="I157" s="97"/>
    </row>
    <row r="158" spans="1:9" s="127" customFormat="1" ht="13.2">
      <c r="A158" s="123" t="s">
        <v>10</v>
      </c>
      <c r="B158" s="123" t="s">
        <v>177</v>
      </c>
      <c r="C158" s="124" t="s">
        <v>178</v>
      </c>
      <c r="D158" s="117"/>
      <c r="E158" s="107"/>
      <c r="F158" s="107"/>
      <c r="G158" s="125"/>
      <c r="H158" s="126"/>
      <c r="I158" s="97"/>
    </row>
    <row r="159" spans="1:9" s="127" customFormat="1" ht="13.2">
      <c r="A159" s="123"/>
      <c r="B159" s="123"/>
      <c r="C159" s="124" t="s">
        <v>176</v>
      </c>
      <c r="D159" s="117" t="s">
        <v>14</v>
      </c>
      <c r="E159" s="107">
        <v>1</v>
      </c>
      <c r="F159" s="107"/>
      <c r="G159" s="125"/>
      <c r="H159" s="134">
        <f t="shared" ref="H159" si="14">F159*G159</f>
        <v>0</v>
      </c>
      <c r="I159" s="97"/>
    </row>
    <row r="160" spans="1:9" s="127" customFormat="1" ht="13.2">
      <c r="A160" s="123" t="s">
        <v>11</v>
      </c>
      <c r="B160" s="123"/>
      <c r="C160" s="124"/>
      <c r="D160" s="117"/>
      <c r="E160" s="107"/>
      <c r="F160" s="107"/>
      <c r="G160" s="125"/>
      <c r="H160" s="126"/>
      <c r="I160" s="97"/>
    </row>
    <row r="161" spans="1:9" s="127" customFormat="1" ht="13.2">
      <c r="A161" s="123" t="s">
        <v>6</v>
      </c>
      <c r="B161" s="123">
        <v>5.13</v>
      </c>
      <c r="C161" s="124" t="s">
        <v>91</v>
      </c>
      <c r="D161" s="117"/>
      <c r="E161" s="107"/>
      <c r="F161" s="107"/>
      <c r="G161" s="125"/>
      <c r="H161" s="126"/>
      <c r="I161" s="97"/>
    </row>
    <row r="162" spans="1:9" s="127" customFormat="1" ht="13.2">
      <c r="A162" s="123" t="s">
        <v>10</v>
      </c>
      <c r="B162" s="123"/>
      <c r="C162" s="124"/>
      <c r="D162" s="117"/>
      <c r="E162" s="107"/>
      <c r="F162" s="107"/>
      <c r="G162" s="125"/>
      <c r="H162" s="126"/>
      <c r="I162" s="97"/>
    </row>
    <row r="163" spans="1:9" s="127" customFormat="1" ht="13.2">
      <c r="A163" s="123"/>
      <c r="B163" s="123" t="s">
        <v>179</v>
      </c>
      <c r="C163" s="124" t="s">
        <v>92</v>
      </c>
      <c r="D163" s="117" t="s">
        <v>17</v>
      </c>
      <c r="E163" s="107">
        <v>3</v>
      </c>
      <c r="F163" s="107"/>
      <c r="G163" s="125"/>
      <c r="H163" s="134">
        <f t="shared" ref="H163:H164" si="15">F163*G163</f>
        <v>0</v>
      </c>
      <c r="I163" s="97"/>
    </row>
    <row r="164" spans="1:9" s="127" customFormat="1" ht="13.2">
      <c r="A164" s="123"/>
      <c r="B164" s="123" t="s">
        <v>180</v>
      </c>
      <c r="C164" s="124" t="s">
        <v>137</v>
      </c>
      <c r="D164" s="117" t="s">
        <v>17</v>
      </c>
      <c r="E164" s="107">
        <v>6</v>
      </c>
      <c r="F164" s="107"/>
      <c r="G164" s="125"/>
      <c r="H164" s="134">
        <f t="shared" si="15"/>
        <v>0</v>
      </c>
      <c r="I164" s="97"/>
    </row>
    <row r="165" spans="1:9" s="127" customFormat="1" ht="13.2">
      <c r="A165" s="123" t="s">
        <v>11</v>
      </c>
      <c r="B165" s="123"/>
      <c r="C165" s="124"/>
      <c r="D165" s="117"/>
      <c r="E165" s="107"/>
      <c r="F165" s="107"/>
      <c r="G165" s="125"/>
      <c r="H165" s="126"/>
      <c r="I165" s="97"/>
    </row>
    <row r="166" spans="1:9" s="127" customFormat="1" ht="13.2">
      <c r="A166" s="123" t="s">
        <v>9</v>
      </c>
      <c r="B166" s="123"/>
      <c r="C166" s="124" t="s">
        <v>22</v>
      </c>
      <c r="D166" s="117">
        <v>5.13</v>
      </c>
      <c r="E166" s="107"/>
      <c r="F166" s="107"/>
      <c r="G166" s="125"/>
      <c r="H166" s="126">
        <f>SUM(H163:H164)</f>
        <v>0</v>
      </c>
      <c r="I166" s="97"/>
    </row>
    <row r="167" spans="1:9" s="127" customFormat="1" ht="13.2">
      <c r="A167" s="123" t="s">
        <v>6</v>
      </c>
      <c r="B167" s="123">
        <v>5.14</v>
      </c>
      <c r="C167" s="124" t="s">
        <v>181</v>
      </c>
      <c r="D167" s="117"/>
      <c r="E167" s="107"/>
      <c r="F167" s="107"/>
      <c r="G167" s="125"/>
      <c r="H167" s="126"/>
      <c r="I167" s="97"/>
    </row>
    <row r="168" spans="1:9" s="127" customFormat="1" ht="13.2">
      <c r="A168" s="123" t="s">
        <v>10</v>
      </c>
      <c r="B168" s="123"/>
      <c r="C168" s="124"/>
      <c r="D168" s="117"/>
      <c r="E168" s="107"/>
      <c r="F168" s="107"/>
      <c r="G168" s="125"/>
      <c r="H168" s="126"/>
      <c r="I168" s="97"/>
    </row>
    <row r="169" spans="1:9" s="127" customFormat="1" ht="26.4">
      <c r="A169" s="123"/>
      <c r="B169" s="123"/>
      <c r="C169" s="124" t="s">
        <v>89</v>
      </c>
      <c r="D169" s="117" t="s">
        <v>14</v>
      </c>
      <c r="E169" s="107">
        <v>4</v>
      </c>
      <c r="F169" s="107"/>
      <c r="G169" s="125"/>
      <c r="H169" s="134">
        <f t="shared" ref="H169" si="16">F169*G169</f>
        <v>0</v>
      </c>
      <c r="I169" s="97"/>
    </row>
    <row r="170" spans="1:9" s="127" customFormat="1" ht="13.2">
      <c r="A170" s="123" t="s">
        <v>11</v>
      </c>
      <c r="B170" s="123"/>
      <c r="C170" s="124"/>
      <c r="D170" s="117"/>
      <c r="E170" s="107"/>
      <c r="F170" s="107"/>
      <c r="G170" s="125"/>
      <c r="H170" s="126"/>
      <c r="I170" s="97"/>
    </row>
    <row r="171" spans="1:9" s="127" customFormat="1" ht="13.2">
      <c r="A171" s="123" t="s">
        <v>9</v>
      </c>
      <c r="B171" s="123"/>
      <c r="C171" s="124"/>
      <c r="D171" s="117"/>
      <c r="E171" s="107"/>
      <c r="F171" s="107"/>
      <c r="G171" s="125"/>
      <c r="H171" s="126"/>
      <c r="I171" s="97"/>
    </row>
    <row r="172" spans="1:9" s="127" customFormat="1" ht="13.8" thickBot="1">
      <c r="A172" s="123" t="s">
        <v>47</v>
      </c>
      <c r="B172" s="123"/>
      <c r="C172" s="124" t="s">
        <v>22</v>
      </c>
      <c r="D172" s="117">
        <v>5</v>
      </c>
      <c r="E172" s="107"/>
      <c r="F172" s="107"/>
      <c r="G172" s="125"/>
      <c r="H172" s="134">
        <f>H25+H29+H33+H54++H55+H64+H67+H71+H115+H137+H156+H159+H166+H169</f>
        <v>0</v>
      </c>
      <c r="I172" s="135">
        <f>I20+H172</f>
        <v>0</v>
      </c>
    </row>
    <row r="173" spans="1:9" s="13" customFormat="1" ht="24" customHeight="1">
      <c r="A173" s="14" t="s">
        <v>5</v>
      </c>
      <c r="B173" s="6"/>
      <c r="C173" s="15" t="s">
        <v>182</v>
      </c>
      <c r="D173" s="119"/>
      <c r="E173" s="109"/>
      <c r="F173" s="109"/>
      <c r="G173" s="109"/>
      <c r="H173" s="101"/>
      <c r="I173" s="136">
        <f>H14+H20+H172</f>
        <v>0</v>
      </c>
    </row>
    <row r="174" spans="1:9" s="13" customFormat="1" ht="24" customHeight="1">
      <c r="A174" s="16"/>
      <c r="B174" s="5"/>
      <c r="C174" s="132">
        <v>0.2</v>
      </c>
      <c r="D174" s="118"/>
      <c r="E174" s="108"/>
      <c r="F174" s="108"/>
      <c r="G174" s="108"/>
      <c r="H174" s="100"/>
      <c r="I174" s="137">
        <f>I173*0.2</f>
        <v>0</v>
      </c>
    </row>
    <row r="175" spans="1:9" s="13" customFormat="1" ht="24" customHeight="1" thickBot="1">
      <c r="A175" s="17"/>
      <c r="B175" s="7"/>
      <c r="C175" s="18" t="s">
        <v>183</v>
      </c>
      <c r="D175" s="120"/>
      <c r="E175" s="110"/>
      <c r="F175" s="110"/>
      <c r="G175" s="110"/>
      <c r="H175" s="102"/>
      <c r="I175" s="138">
        <f>I173+I174</f>
        <v>0</v>
      </c>
    </row>
  </sheetData>
  <autoFilter ref="A7:I174" xr:uid="{00000000-0001-0000-0300-000000000000}"/>
  <mergeCells count="2">
    <mergeCell ref="G6:H6"/>
    <mergeCell ref="I6:I7"/>
  </mergeCells>
  <phoneticPr fontId="6" type="noConversion"/>
  <conditionalFormatting sqref="I1:I172">
    <cfRule type="expression" dxfId="7" priority="20">
      <formula>"si($V$18=$T$18)"</formula>
    </cfRule>
  </conditionalFormatting>
  <conditionalFormatting sqref="I6:I7 A8:XFD172">
    <cfRule type="expression" dxfId="6" priority="1">
      <formula>INDIRECT(ADDRESS(ROW(),1,1))="T2"</formula>
    </cfRule>
    <cfRule type="expression" dxfId="5" priority="2">
      <formula>INDIRECT(ADDRESS(ROW(),1,1))="TT3"</formula>
    </cfRule>
    <cfRule type="expression" dxfId="4" priority="3">
      <formula>INDIRECT(ADDRESS(ROW(),1,1))="TT1"</formula>
    </cfRule>
    <cfRule type="expression" dxfId="3" priority="4">
      <formula>INDIRECT(ADDRESS(ROW(),1,1))="T3"</formula>
    </cfRule>
    <cfRule type="expression" dxfId="2" priority="5">
      <formula>INDIRECT(ADDRESS(ROW(),1,1))="TT2"</formula>
    </cfRule>
    <cfRule type="expression" dxfId="1" priority="6">
      <formula>INDIRECT(ADDRESS(ROW(),1,1))="T1"</formula>
    </cfRule>
  </conditionalFormatting>
  <conditionalFormatting sqref="I176:I1048576">
    <cfRule type="expression" dxfId="0" priority="24">
      <formula>"si($V$18=$T$18)"</formula>
    </cfRule>
  </conditionalFormatting>
  <printOptions horizontalCentered="1"/>
  <pageMargins left="0.19685039370078741" right="0.19685039370078741" top="0.74803149606299213" bottom="0.39370078740157483" header="0.19685039370078741" footer="0.19685039370078741"/>
  <pageSetup paperSize="9" scale="64" fitToHeight="20" orientation="portrait" r:id="rId1"/>
  <headerFooter alignWithMargins="0">
    <oddHeader>&amp;L&amp;"Mistral,Gras"&amp;20&amp;K04-016&amp;G&amp;R&amp;"Calibri,Gras"&amp;14&amp;K04-017DQE LOT N° 04 CVC/PLB</oddHeader>
    <oddFooter>&amp;L&amp;"Calibri,Italique"&amp;7&amp;Z&amp;F&amp;R&amp;"Calibri,Normal"&amp;P/&amp;N</oddFooter>
  </headerFooter>
  <rowBreaks count="2" manualBreakCount="2">
    <brk id="72" max="21" man="1"/>
    <brk id="146" max="21" man="1"/>
  </rowBreak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PDG</vt:lpstr>
      <vt:lpstr>DPGF</vt:lpstr>
      <vt:lpstr>DPGF!_Toc161647081</vt:lpstr>
      <vt:lpstr>DPGF!Impression_des_titres</vt:lpstr>
      <vt:lpstr>DPGF!Zone_d_impression</vt:lpstr>
      <vt:lpstr>PDG!Zone_d_impression</vt:lpstr>
    </vt:vector>
  </TitlesOfParts>
  <Company>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modèle devis</dc:title>
  <dc:creator>SilviaMARINHO</dc:creator>
  <cp:lastModifiedBy>VARLIN Delphine</cp:lastModifiedBy>
  <cp:lastPrinted>2025-04-07T15:11:39Z</cp:lastPrinted>
  <dcterms:created xsi:type="dcterms:W3CDTF">2002-08-01T13:30:00Z</dcterms:created>
  <dcterms:modified xsi:type="dcterms:W3CDTF">2025-07-03T16:36:05Z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2025-07-03T16:36:05Z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cf5f664e-6ae3-4576-a178-25b67cddbfcb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